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726"/>
  <workbookPr/>
  <mc:AlternateContent xmlns:mc="http://schemas.openxmlformats.org/markup-compatibility/2006">
    <mc:Choice Requires="x15">
      <x15ac:absPath xmlns:x15ac="http://schemas.microsoft.com/office/spreadsheetml/2010/11/ac" url="https://certipaq.sharepoint.com/sites/qualite/public/CDCPC/SIQO CCP/IGP Melon du Haut Poitou/PC/Projet/"/>
    </mc:Choice>
  </mc:AlternateContent>
  <xr:revisionPtr revIDLastSave="36" documentId="8_{13C0802A-D23A-444C-AB8D-9357A2BA01EB}" xr6:coauthVersionLast="47" xr6:coauthVersionMax="47" xr10:uidLastSave="{1D59BFC1-44C0-42F9-8976-650604D68D07}"/>
  <bookViews>
    <workbookView xWindow="-28920" yWindow="-60" windowWidth="29040" windowHeight="15840" activeTab="7" xr2:uid="{00000000-000D-0000-FFFF-FFFF00000000}"/>
  </bookViews>
  <sheets>
    <sheet name="Pdg" sheetId="11" r:id="rId1"/>
    <sheet name="TM" sheetId="12" r:id="rId2"/>
    <sheet name="intro" sheetId="15" r:id="rId3"/>
    <sheet name="applic" sheetId="13" r:id="rId4"/>
    <sheet name="hab" sheetId="5" r:id="rId5"/>
    <sheet name="eval odg" sheetId="8" r:id="rId6"/>
    <sheet name="freq" sheetId="2" r:id="rId7"/>
    <sheet name="mod ctrl" sheetId="3" r:id="rId8"/>
    <sheet name="ctrl prod" sheetId="16" r:id="rId9"/>
    <sheet name="mqts opé" sheetId="4" r:id="rId10"/>
    <sheet name="mqts odg" sheetId="9" r:id="rId11"/>
  </sheets>
  <definedNames>
    <definedName name="_xlnm._FilterDatabase" localSheetId="5" hidden="1">'eval odg'!$A$2:$I$2</definedName>
    <definedName name="_xlnm._FilterDatabase" localSheetId="6" hidden="1">freq!$A$2:$G$5</definedName>
    <definedName name="_xlnm._FilterDatabase" localSheetId="4" hidden="1">hab!$A$2:$I$2</definedName>
    <definedName name="_xlnm._FilterDatabase" localSheetId="7" hidden="1">'mod ctrl'!$A$2:$O$34</definedName>
    <definedName name="_xlnm._FilterDatabase" localSheetId="10" hidden="1">'mqts odg'!$A$2:$M$2</definedName>
    <definedName name="_xlnm._FilterDatabase" localSheetId="9" hidden="1">'mqts opé'!$A$2:$S$43</definedName>
    <definedName name="_xlnm.Print_Titles" localSheetId="3">applic!$3:$3</definedName>
    <definedName name="_xlnm.Print_Titles" localSheetId="5">'eval odg'!$2:$2</definedName>
    <definedName name="_xlnm.Print_Titles" localSheetId="6">freq!$2:$2</definedName>
    <definedName name="_xlnm.Print_Titles" localSheetId="4">hab!$2:$2</definedName>
    <definedName name="_xlnm.Print_Titles" localSheetId="7">'mod ctrl'!$2:$2</definedName>
    <definedName name="_xlnm.Print_Titles" localSheetId="9">'mqts opé'!$2:$2</definedName>
    <definedName name="Z_63B915DF_E436_4AAA_90BD_DE14F8B08A3D_.wvu.Cols" localSheetId="7" hidden="1">'mod ctrl'!$F:$F</definedName>
    <definedName name="_xlnm.Print_Area" localSheetId="3">applic!$B$1:$E$34</definedName>
    <definedName name="_xlnm.Print_Area" localSheetId="8">'ctrl prod'!$B$1:$D$3</definedName>
    <definedName name="_xlnm.Print_Area" localSheetId="5">'eval odg'!$B$1:$F$5</definedName>
    <definedName name="_xlnm.Print_Area" localSheetId="6">freq!$B$1:$D$5</definedName>
    <definedName name="_xlnm.Print_Area" localSheetId="4">hab!$B$1:$F$5</definedName>
    <definedName name="_xlnm.Print_Area" localSheetId="2">intro!$B$1:$D$8</definedName>
    <definedName name="_xlnm.Print_Area" localSheetId="7">'mod ctrl'!$B$1:$J$34</definedName>
    <definedName name="_xlnm.Print_Area" localSheetId="10">'mqts odg'!$B$1:$J$7</definedName>
    <definedName name="_xlnm.Print_Area" localSheetId="9">'mqts opé'!$B$1:$N$43</definedName>
    <definedName name="_xlnm.Print_Area" localSheetId="0">Pdg!$A$1:$I$32</definedName>
    <definedName name="_xlnm.Print_Area" localSheetId="1">TM!$A$1:$F$14</definedName>
  </definedNames>
  <calcPr calcId="191029"/>
  <customWorkbookViews>
    <customWorkbookView name="Master2 - Affichage personnalisé" guid="{63B915DF-E436-4AAA-90BD-DE14F8B08A3D}" mergeInterval="0" personalView="1" maximized="1" xWindow="-1609" yWindow="-9" windowWidth="1618" windowHeight="1248" activeSheetId="6" showComments="commIndAndComment"/>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9" i="4" l="1"/>
  <c r="G20" i="4"/>
  <c r="F19" i="4"/>
  <c r="F20" i="4"/>
  <c r="R37" i="4"/>
  <c r="Q37" i="4"/>
  <c r="P37" i="4"/>
  <c r="G37" i="4"/>
  <c r="F37" i="4"/>
  <c r="E37" i="4"/>
  <c r="D37" i="4"/>
  <c r="P20" i="4" l="1"/>
  <c r="P19" i="4"/>
  <c r="R19" i="4"/>
  <c r="Q19" i="4"/>
  <c r="E19" i="4"/>
  <c r="D19" i="4"/>
  <c r="E20" i="4"/>
  <c r="R21" i="4"/>
  <c r="Q21" i="4"/>
  <c r="P21" i="4"/>
  <c r="G21" i="4"/>
  <c r="F21" i="4"/>
  <c r="E21" i="4"/>
  <c r="D21" i="4"/>
  <c r="R20" i="4"/>
  <c r="Q20" i="4"/>
  <c r="D20" i="4"/>
  <c r="R17" i="4"/>
  <c r="Q17" i="4"/>
  <c r="P17" i="4"/>
  <c r="G17" i="4"/>
  <c r="F17" i="4"/>
  <c r="E17" i="4"/>
  <c r="D17" i="4"/>
  <c r="R11" i="4" l="1"/>
  <c r="Q11" i="4"/>
  <c r="P11" i="4"/>
  <c r="G11" i="4"/>
  <c r="F11" i="4"/>
  <c r="E11" i="4"/>
  <c r="D11" i="4"/>
  <c r="R42" i="4" l="1"/>
  <c r="Q42" i="4"/>
  <c r="P42" i="4"/>
  <c r="G42" i="4"/>
  <c r="F42" i="4"/>
  <c r="E42" i="4"/>
  <c r="D42" i="4"/>
  <c r="R35" i="4" l="1"/>
  <c r="Q35" i="4"/>
  <c r="P35" i="4"/>
  <c r="G35" i="4"/>
  <c r="F35" i="4"/>
  <c r="E35" i="4"/>
  <c r="D35" i="4"/>
  <c r="R30" i="4"/>
  <c r="Q30" i="4"/>
  <c r="P30" i="4"/>
  <c r="G30" i="4"/>
  <c r="F30" i="4"/>
  <c r="E30" i="4"/>
  <c r="D30" i="4"/>
  <c r="R28" i="4"/>
  <c r="Q28" i="4"/>
  <c r="P28" i="4"/>
  <c r="G28" i="4"/>
  <c r="F28" i="4"/>
  <c r="E28" i="4"/>
  <c r="D28" i="4"/>
  <c r="R25" i="4"/>
  <c r="Q25" i="4"/>
  <c r="P25" i="4"/>
  <c r="G25" i="4"/>
  <c r="F25" i="4"/>
  <c r="E25" i="4"/>
  <c r="D25" i="4"/>
  <c r="G33" i="4" l="1"/>
  <c r="R33" i="4"/>
  <c r="Q33" i="4"/>
  <c r="P33" i="4"/>
  <c r="F33" i="4"/>
  <c r="E33" i="4"/>
  <c r="D33" i="4"/>
  <c r="P40" i="4" l="1"/>
  <c r="G40" i="4"/>
  <c r="F40" i="4"/>
  <c r="E40" i="4"/>
  <c r="D40" i="4"/>
  <c r="G7" i="4" l="1"/>
  <c r="F7" i="4"/>
  <c r="E7" i="4"/>
  <c r="D7" i="4"/>
  <c r="R6" i="4"/>
  <c r="Q6" i="4"/>
  <c r="P6" i="4"/>
  <c r="G6" i="4"/>
  <c r="F6" i="4"/>
  <c r="E6" i="4"/>
  <c r="D6" i="4"/>
  <c r="R4" i="4" l="1"/>
  <c r="Q4" i="4"/>
  <c r="P4" i="4"/>
  <c r="G4" i="4"/>
  <c r="F4" i="4"/>
  <c r="E4" i="4"/>
  <c r="D4" i="4"/>
  <c r="D23" i="4"/>
  <c r="E23" i="4"/>
  <c r="F23" i="4"/>
  <c r="G23" i="4"/>
  <c r="P23" i="4"/>
  <c r="Q23" i="4"/>
  <c r="R23" i="4"/>
  <c r="D24" i="4"/>
  <c r="E24" i="4"/>
  <c r="F24" i="4"/>
  <c r="G24" i="4"/>
  <c r="P24" i="4"/>
  <c r="Q24" i="4"/>
  <c r="R24" i="4"/>
  <c r="D26" i="4"/>
  <c r="E26" i="4"/>
  <c r="F26" i="4"/>
  <c r="G26" i="4"/>
  <c r="P26" i="4"/>
  <c r="Q26" i="4"/>
  <c r="R26" i="4"/>
  <c r="D27" i="4"/>
  <c r="E27" i="4"/>
  <c r="F27" i="4"/>
  <c r="G27" i="4"/>
  <c r="P27" i="4"/>
  <c r="Q27" i="4"/>
  <c r="R27" i="4"/>
  <c r="D29" i="4"/>
  <c r="E29" i="4"/>
  <c r="F29" i="4"/>
  <c r="G29" i="4"/>
  <c r="P29" i="4"/>
  <c r="Q29" i="4"/>
  <c r="R29" i="4"/>
  <c r="D31" i="4"/>
  <c r="E31" i="4"/>
  <c r="F31" i="4"/>
  <c r="G31" i="4"/>
  <c r="P31" i="4"/>
  <c r="Q31" i="4"/>
  <c r="R31" i="4"/>
  <c r="D36" i="4"/>
  <c r="E36" i="4"/>
  <c r="F36" i="4"/>
  <c r="G36" i="4"/>
  <c r="P36" i="4"/>
  <c r="Q36" i="4"/>
  <c r="R36" i="4"/>
  <c r="D39" i="4"/>
  <c r="E39" i="4"/>
  <c r="F39" i="4"/>
  <c r="G39" i="4"/>
  <c r="P39" i="4"/>
  <c r="Q39" i="4"/>
  <c r="R39" i="4"/>
  <c r="R18" i="4" l="1"/>
  <c r="Q18" i="4"/>
  <c r="P18" i="4"/>
  <c r="G18" i="4"/>
  <c r="F18" i="4"/>
  <c r="E18" i="4"/>
  <c r="D18" i="4"/>
  <c r="R12" i="4"/>
  <c r="Q12" i="4"/>
  <c r="P12" i="4"/>
  <c r="G12" i="4"/>
  <c r="F12" i="4"/>
  <c r="E12" i="4"/>
  <c r="D12" i="4"/>
  <c r="R32" i="4" l="1"/>
  <c r="Q32" i="4"/>
  <c r="P32" i="4"/>
  <c r="G32" i="4"/>
  <c r="F32" i="4"/>
  <c r="E32" i="4"/>
  <c r="D32" i="4"/>
  <c r="D43" i="4" l="1"/>
  <c r="E43" i="4"/>
  <c r="F43" i="4"/>
  <c r="G43" i="4"/>
  <c r="P43" i="4"/>
  <c r="Q43" i="4"/>
  <c r="R43" i="4"/>
  <c r="D41" i="4"/>
  <c r="E41" i="4"/>
  <c r="F41" i="4"/>
  <c r="G41" i="4"/>
  <c r="P41" i="4"/>
  <c r="Q41" i="4"/>
  <c r="R41" i="4"/>
  <c r="P9" i="4" l="1"/>
  <c r="Q9" i="4"/>
  <c r="R9" i="4"/>
  <c r="D9" i="4"/>
  <c r="E9" i="4"/>
  <c r="F9" i="4"/>
  <c r="G9" i="4"/>
  <c r="D38" i="4" l="1"/>
  <c r="E38" i="4"/>
  <c r="F38" i="4"/>
  <c r="G38" i="4"/>
  <c r="P38" i="4"/>
  <c r="Q38" i="4"/>
  <c r="R38" i="4"/>
  <c r="F34" i="4"/>
  <c r="R22" i="4"/>
  <c r="Q22" i="4"/>
  <c r="P22" i="4"/>
  <c r="R15" i="4"/>
  <c r="Q15" i="4"/>
  <c r="P15" i="4"/>
  <c r="D14" i="4"/>
  <c r="E14" i="4"/>
  <c r="F14" i="4"/>
  <c r="G14" i="4"/>
  <c r="P14" i="4"/>
  <c r="Q14" i="4"/>
  <c r="R14" i="4"/>
  <c r="D8" i="4" l="1"/>
  <c r="E8" i="4"/>
  <c r="F8" i="4"/>
  <c r="G8" i="4"/>
  <c r="P8" i="4"/>
  <c r="Q8" i="4"/>
  <c r="R8" i="4"/>
  <c r="P5" i="4"/>
  <c r="P10" i="4"/>
  <c r="P13" i="4"/>
  <c r="P16" i="4"/>
  <c r="P34" i="4"/>
  <c r="P3" i="4"/>
  <c r="Q5" i="4"/>
  <c r="R5" i="4"/>
  <c r="Q10" i="4"/>
  <c r="R10" i="4"/>
  <c r="Q13" i="4"/>
  <c r="R13" i="4"/>
  <c r="Q16" i="4"/>
  <c r="R16" i="4"/>
  <c r="Q34" i="4"/>
  <c r="R34" i="4"/>
  <c r="R3" i="4"/>
  <c r="Q3" i="4"/>
  <c r="D5" i="4"/>
  <c r="E5" i="4"/>
  <c r="F5" i="4"/>
  <c r="G5" i="4"/>
  <c r="D10" i="4"/>
  <c r="E10" i="4"/>
  <c r="F10" i="4"/>
  <c r="G10" i="4"/>
  <c r="D13" i="4"/>
  <c r="E13" i="4"/>
  <c r="F13" i="4"/>
  <c r="G13" i="4"/>
  <c r="D15" i="4"/>
  <c r="E15" i="4"/>
  <c r="F15" i="4"/>
  <c r="G15" i="4"/>
  <c r="D16" i="4"/>
  <c r="E16" i="4"/>
  <c r="F16" i="4"/>
  <c r="G16" i="4"/>
  <c r="D22" i="4"/>
  <c r="E22" i="4"/>
  <c r="F22" i="4"/>
  <c r="G22" i="4"/>
  <c r="D34" i="4"/>
  <c r="E34" i="4"/>
  <c r="G34" i="4"/>
  <c r="G3" i="4"/>
  <c r="F3" i="4"/>
  <c r="E3" i="4"/>
  <c r="D3" i="4"/>
</calcChain>
</file>

<file path=xl/sharedStrings.xml><?xml version="1.0" encoding="utf-8"?>
<sst xmlns="http://schemas.openxmlformats.org/spreadsheetml/2006/main" count="1086" uniqueCount="358">
  <si>
    <t>Opérateurs</t>
  </si>
  <si>
    <t>Numéro</t>
  </si>
  <si>
    <t>Points à contrôler</t>
  </si>
  <si>
    <t>Document source</t>
  </si>
  <si>
    <t>Libellé de l'activité ou du type de contrôle concerné</t>
  </si>
  <si>
    <t>Fréquences minimales des contrôles internes</t>
  </si>
  <si>
    <t>Fréquences minimales des contrôles externes</t>
  </si>
  <si>
    <t>Autocontrôles</t>
  </si>
  <si>
    <t>Libellés des manquements</t>
  </si>
  <si>
    <t>Type</t>
  </si>
  <si>
    <t>Mesure de traitement en 1er constat</t>
  </si>
  <si>
    <t>Modalité de vérification du retour à la conformité</t>
  </si>
  <si>
    <t>Catégorie d'opérateurs</t>
  </si>
  <si>
    <t>Thématique</t>
  </si>
  <si>
    <t>PPC / CCC</t>
  </si>
  <si>
    <t>Méthodes de contrôle à mettre en œuvre lors du contrôle initial servant de base à l'habilitation</t>
  </si>
  <si>
    <t>Méthodes de contrôle à mettre en œuvre lors des contrôles de suivi internes et externes</t>
  </si>
  <si>
    <t>Référence CDC/CPS (en cas de DCS multi-CDC/CPS)</t>
  </si>
  <si>
    <t>Valeurs cibles
(avec Référence CDC/CPS en cas de DCS multi-CDC CDC/CPS)
(PPC = gras / CCC = souligné)</t>
  </si>
  <si>
    <t>Non applicable (NA / Applicable pour partie)</t>
  </si>
  <si>
    <t>N° chrono</t>
  </si>
  <si>
    <t>Points à évaluer lors de l'évaluation initiale</t>
  </si>
  <si>
    <t>Points à évaluer au cours de l'évaluation de suivi</t>
  </si>
  <si>
    <t>DCS</t>
  </si>
  <si>
    <t>Opérateur</t>
  </si>
  <si>
    <t xml:space="preserve">TABLE DES MATIERES
</t>
  </si>
  <si>
    <t>1.</t>
  </si>
  <si>
    <t>Les opérateurs</t>
  </si>
  <si>
    <t>2.</t>
  </si>
  <si>
    <t>Mise en œuvre des contrôles</t>
  </si>
  <si>
    <t>Répartition des points de contrôle et documents à tenir par les opérateurs</t>
  </si>
  <si>
    <t>Traitement des manquements spécifiques</t>
  </si>
  <si>
    <t>Application</t>
  </si>
  <si>
    <t>A-</t>
  </si>
  <si>
    <t>B-</t>
  </si>
  <si>
    <t>C-</t>
  </si>
  <si>
    <t>D-</t>
  </si>
  <si>
    <t>E-</t>
  </si>
  <si>
    <t>Points à contrôler concernés</t>
  </si>
  <si>
    <t>Modalités d’habilitation des opérateurs</t>
  </si>
  <si>
    <t>Modalités d’évaluation de l’ODG</t>
  </si>
  <si>
    <t>Répartition du contrôle interne et externe</t>
  </si>
  <si>
    <t>Introduction</t>
  </si>
  <si>
    <t>INTRODUCTION</t>
  </si>
  <si>
    <t>Documents (papiers ou numériques) à tenir par l'opérateur (liste indicative et non exhaustive)</t>
  </si>
  <si>
    <t>Modalités (sur site / documentaire)</t>
  </si>
  <si>
    <r>
      <t xml:space="preserve">2. </t>
    </r>
    <r>
      <rPr>
        <u/>
        <sz val="14"/>
        <color theme="3" tint="0.39997558519241921"/>
        <rFont val="Cambria"/>
        <family val="1"/>
        <scheme val="major"/>
      </rPr>
      <t>Méthodes de contrôle</t>
    </r>
  </si>
  <si>
    <t>Méthodes de contrôle</t>
  </si>
  <si>
    <t>Commentaires</t>
  </si>
  <si>
    <r>
      <t xml:space="preserve">Récurrence
Mesure de traitement en 2ème constat
</t>
    </r>
    <r>
      <rPr>
        <i/>
        <sz val="11"/>
        <color theme="1"/>
        <rFont val="Arial"/>
        <family val="2"/>
      </rPr>
      <t>(et modalité de vérification du retour à la conformité)</t>
    </r>
  </si>
  <si>
    <r>
      <t xml:space="preserve">Récurrence
Mesure de traitement en 3ème constat
</t>
    </r>
    <r>
      <rPr>
        <i/>
        <sz val="11"/>
        <color theme="1"/>
        <rFont val="Arial"/>
        <family val="2"/>
      </rPr>
      <t>(et modalité de vérification du retour à la conformité)</t>
    </r>
  </si>
  <si>
    <t>Nécessité de fournir à l'OC un plan d'action formalisé (oui/non)</t>
  </si>
  <si>
    <t>Valeurs cible</t>
  </si>
  <si>
    <t>Contrôle documentaire en vue de l'habilitation réalisé par (OC/ODG)</t>
  </si>
  <si>
    <t>Lorsque le contrôle documentaire doit être suivi d'un contrôle sur site : délai de réalisation (en mois)</t>
  </si>
  <si>
    <t>Oui</t>
  </si>
  <si>
    <t>/</t>
  </si>
  <si>
    <t>Suivi</t>
  </si>
  <si>
    <t>Avertissement</t>
  </si>
  <si>
    <t>* Il s’agit du contrôle sur site avant ou après le prononcé de l’habilitation.</t>
  </si>
  <si>
    <t>Contrôle sur site lié à l'habilitation* réalisé par (OC/ODG)</t>
  </si>
  <si>
    <t>Sur site</t>
  </si>
  <si>
    <t>S2</t>
  </si>
  <si>
    <t>S3</t>
  </si>
  <si>
    <t>S4</t>
  </si>
  <si>
    <t>S5</t>
  </si>
  <si>
    <t>S6</t>
  </si>
  <si>
    <t>S7</t>
  </si>
  <si>
    <t>S8</t>
  </si>
  <si>
    <t>S9</t>
  </si>
  <si>
    <t>S12</t>
  </si>
  <si>
    <t>S13</t>
  </si>
  <si>
    <t>S14</t>
  </si>
  <si>
    <t>S15</t>
  </si>
  <si>
    <t>S16</t>
  </si>
  <si>
    <t>S17</t>
  </si>
  <si>
    <t>S18</t>
  </si>
  <si>
    <t>S19</t>
  </si>
  <si>
    <t>S20</t>
  </si>
  <si>
    <t>S21</t>
  </si>
  <si>
    <t>S22</t>
  </si>
  <si>
    <t>S23</t>
  </si>
  <si>
    <t>S24</t>
  </si>
  <si>
    <t>S25</t>
  </si>
  <si>
    <t>Sans objet</t>
  </si>
  <si>
    <t>C5 croisements autorisés</t>
  </si>
  <si>
    <t>C5 homogénéité des oisillons</t>
  </si>
  <si>
    <t>C5 Qualité des oisillons</t>
  </si>
  <si>
    <t>E1</t>
  </si>
  <si>
    <t>C6 Plan d'alimentation</t>
  </si>
  <si>
    <t>C24 Elevage dédié</t>
  </si>
  <si>
    <t>Equivalence ancien PC/CDC</t>
  </si>
  <si>
    <t>DCC</t>
  </si>
  <si>
    <t>idem DCS Volailles LR SQ</t>
  </si>
  <si>
    <t>"+"</t>
  </si>
  <si>
    <t>idem DCC Volailles LR</t>
  </si>
  <si>
    <t>idem Op5 DCC Tous SIQO /
C2 des DCC Œufs et Poules LR</t>
  </si>
  <si>
    <t>Habilitation</t>
  </si>
  <si>
    <t>Refus temporaire d'habilitation</t>
  </si>
  <si>
    <t>Refus d'habilitation</t>
  </si>
  <si>
    <t>Contrôle supplémentaire</t>
  </si>
  <si>
    <t>Retrait d'habilitation</t>
  </si>
  <si>
    <t>Non</t>
  </si>
  <si>
    <t>Lors du prochain contrôle de suivi interne ou externe</t>
  </si>
  <si>
    <t>idem PC volailles LR</t>
  </si>
  <si>
    <r>
      <rPr>
        <sz val="16"/>
        <color theme="3" tint="-0.249977111117893"/>
        <rFont val="Cambria"/>
        <family val="1"/>
        <scheme val="major"/>
      </rPr>
      <t xml:space="preserve">B - </t>
    </r>
    <r>
      <rPr>
        <u/>
        <sz val="16"/>
        <color theme="3" tint="-0.249977111117893"/>
        <rFont val="Cambria"/>
        <family val="1"/>
        <scheme val="major"/>
      </rPr>
      <t xml:space="preserve">MODALITES D'HABILITATION DES OPERATEURS
</t>
    </r>
    <r>
      <rPr>
        <sz val="11"/>
        <rFont val="Arial"/>
        <family val="2"/>
      </rPr>
      <t xml:space="preserve">
</t>
    </r>
  </si>
  <si>
    <t>S11</t>
  </si>
  <si>
    <t>Producteurs</t>
  </si>
  <si>
    <t>ODG</t>
  </si>
  <si>
    <t>S1</t>
  </si>
  <si>
    <t>Texture du sol</t>
  </si>
  <si>
    <t>Rotation des cultures</t>
  </si>
  <si>
    <t>Variété utilisée</t>
  </si>
  <si>
    <t>Producteur</t>
  </si>
  <si>
    <t>S10</t>
  </si>
  <si>
    <t>Sélection des variétés</t>
  </si>
  <si>
    <r>
      <rPr>
        <sz val="16"/>
        <color theme="3" tint="-0.249977111117893"/>
        <rFont val="Cambria"/>
        <family val="1"/>
        <scheme val="major"/>
      </rPr>
      <t xml:space="preserve">C - </t>
    </r>
    <r>
      <rPr>
        <u/>
        <sz val="16"/>
        <color theme="3" tint="-0.249977111117893"/>
        <rFont val="Cambria"/>
        <family val="1"/>
        <scheme val="major"/>
      </rPr>
      <t>MODALITES D'EVALUATION DE L'ODG</t>
    </r>
    <r>
      <rPr>
        <sz val="16"/>
        <color theme="1"/>
        <rFont val="Cambria"/>
        <family val="1"/>
        <scheme val="major"/>
      </rPr>
      <t xml:space="preserve">
</t>
    </r>
    <r>
      <rPr>
        <sz val="11"/>
        <color theme="1"/>
        <rFont val="Calibri"/>
        <family val="2"/>
        <scheme val="minor"/>
      </rPr>
      <t xml:space="preserve">
</t>
    </r>
    <r>
      <rPr>
        <sz val="11"/>
        <color theme="1"/>
        <rFont val="Arial"/>
        <family val="2"/>
      </rPr>
      <t xml:space="preserve">Durée minimum de conservation des documents relatifs au contrôle interne : 5 ans.
</t>
    </r>
  </si>
  <si>
    <t>PPC</t>
  </si>
  <si>
    <t>Variété cultivée</t>
  </si>
  <si>
    <r>
      <rPr>
        <u/>
        <sz val="16"/>
        <color theme="3" tint="-0.249977111117893"/>
        <rFont val="Cambria"/>
        <family val="1"/>
        <scheme val="major"/>
      </rPr>
      <t xml:space="preserve">
</t>
    </r>
    <r>
      <rPr>
        <sz val="11"/>
        <rFont val="Arial"/>
        <family val="2"/>
      </rPr>
      <t xml:space="preserve">Manquements ODG : </t>
    </r>
    <r>
      <rPr>
        <sz val="16"/>
        <color theme="1"/>
        <rFont val="Cambria"/>
        <family val="1"/>
        <scheme val="major"/>
      </rPr>
      <t xml:space="preserve">
</t>
    </r>
  </si>
  <si>
    <t>Retrait du bénéfice du signe</t>
  </si>
  <si>
    <t>Durée d'interculture insuffisante</t>
  </si>
  <si>
    <t>Utilisation d'une variété non inscrite</t>
  </si>
  <si>
    <t>Lors de la prochaine évaluation</t>
  </si>
  <si>
    <t>S1 à S3</t>
  </si>
  <si>
    <t>Référencement des parcelles</t>
  </si>
  <si>
    <t>Mise en place d'une liste des parcelles référencées</t>
  </si>
  <si>
    <t>Absence de liste des parcelles référencées</t>
  </si>
  <si>
    <t>Refus temporaire de certification</t>
  </si>
  <si>
    <t>Refus de certification</t>
  </si>
  <si>
    <t>Défaut de tenue à jour de la liste des parcelles référencées</t>
  </si>
  <si>
    <t>1 contrôle par an par producteur</t>
  </si>
  <si>
    <t>Situation géographique de la parcelle</t>
  </si>
  <si>
    <t>Enregistrement des références des parcelles sélectionnées sur la fiche de culture</t>
  </si>
  <si>
    <t>Densité de plantation</t>
  </si>
  <si>
    <t>Plantation</t>
  </si>
  <si>
    <t>Enregistrement sur la fiche parcellaire de la densité de plantation et conservation du bon de livraison ou de la facture des plants utilisés</t>
  </si>
  <si>
    <t>Triage</t>
  </si>
  <si>
    <t>Calibrage</t>
  </si>
  <si>
    <t>Défaut de validation ou de diffusion de la liste des variétés utilisables</t>
  </si>
  <si>
    <t>Sélection d'une parcelle en dehors de la zone géographique</t>
  </si>
  <si>
    <t>Non respect des critères de maturité à la récolte</t>
  </si>
  <si>
    <r>
      <rPr>
        <b/>
        <sz val="12"/>
        <color theme="1"/>
        <rFont val="Cambria"/>
        <family val="1"/>
        <scheme val="major"/>
      </rPr>
      <t>DISPOSITIONS DE CONTRÔLE SPECIFIQUES</t>
    </r>
    <r>
      <rPr>
        <b/>
        <sz val="11"/>
        <color theme="1"/>
        <rFont val="Cambria"/>
        <family val="1"/>
        <scheme val="major"/>
      </rPr>
      <t xml:space="preserve">
</t>
    </r>
    <r>
      <rPr>
        <sz val="20"/>
        <color theme="1"/>
        <rFont val="Cambria"/>
        <family val="1"/>
        <scheme val="major"/>
      </rPr>
      <t xml:space="preserve">
</t>
    </r>
    <r>
      <rPr>
        <b/>
        <sz val="20"/>
        <rFont val="Cambria"/>
        <family val="1"/>
        <scheme val="major"/>
      </rPr>
      <t>Melon du Haut-Poitou</t>
    </r>
    <r>
      <rPr>
        <b/>
        <sz val="11"/>
        <rFont val="Cambria"/>
        <family val="1"/>
        <scheme val="major"/>
      </rPr>
      <t xml:space="preserve">
</t>
    </r>
    <r>
      <rPr>
        <b/>
        <sz val="16"/>
        <rFont val="Cambria"/>
        <family val="1"/>
        <scheme val="major"/>
      </rPr>
      <t xml:space="preserve">INDICATION GEOGRAPHIQUE PROTEGEE
</t>
    </r>
  </si>
  <si>
    <t>Station de conditionnement</t>
  </si>
  <si>
    <t>OC</t>
  </si>
  <si>
    <t>40 % des producteurs habilités par an</t>
  </si>
  <si>
    <t>Contrôle qualité produit (nombre par campagne et par station) : 
-  2 contrôles jusqu'à 240 tonnes (soit 20ha) de variété Haut Poitou
-  4 contrôles jusqu'à 600 tonnes (soit 50ha) de variété Haut Poitou
-  6 contrôles au-delà</t>
  </si>
  <si>
    <t>1 contrôle par an par site (il intègre également le contrôle systématique de toute la partie relative à la production des melons en complément des aspects liés au conditionnement)</t>
  </si>
  <si>
    <t>Parcelle située dans l'aire géographique de l'IGP</t>
  </si>
  <si>
    <t>Rotation de 5 ans minimum : le melon du Haut-Poitou ne pourra donc être cultivé sur une même parcelle avant la sixième année suivant celle de la plantation précédente</t>
  </si>
  <si>
    <t>Enregistrement des cultures précédentes sur la fiche parcellaire</t>
  </si>
  <si>
    <t>Les sols de l'aire géographique destinés  la production du melon du Haut-Poitou sont exclusivement des sols argilo-calcaires</t>
  </si>
  <si>
    <t>Variété présente sur la liste des variétés autorisées établie par l'ODG</t>
  </si>
  <si>
    <t>Enregistrement sur la fiche parcellaire des variétés cultivées et Conservation des bons de livraison ou factures des semences et des plants</t>
  </si>
  <si>
    <t>Semis sous serre</t>
  </si>
  <si>
    <t>Les semis sous serre sont effectués à partir du 1er mars jusqu'au 30 juin : le placement préalable sous serre dure de 10 à 30 jours</t>
  </si>
  <si>
    <t>Enregistrement permettant de retrouver le nom du producteur, le n° de serre, l'îlot de plantation, la variété semée et la date de semis</t>
  </si>
  <si>
    <t>Semis direct</t>
  </si>
  <si>
    <t>Les semis directs peuvent être effectués à partir du 10 mai jusqu'au 20 juin, avec au préalable la préparation du lit de semence.</t>
  </si>
  <si>
    <t xml:space="preserve">Enregistrement sur la fiche parcellaire de la date de semis et des travaux de préparation du lit de semence </t>
  </si>
  <si>
    <t>Préparation de la plantation</t>
  </si>
  <si>
    <t>Travail du sol préalable avec notamment :
- Préparation du lit de plantation
- Désherbage</t>
  </si>
  <si>
    <t>Enregistrement sur la fiche parcellaire des travaux de préparation de la plantation</t>
  </si>
  <si>
    <t>Les plantations sont effectuées à partir du 20/03 jusqu'au 10/07</t>
  </si>
  <si>
    <t>Enregistrement sur la fiche parcellaire des dates de la plantation</t>
  </si>
  <si>
    <t>La densité de plantation maximum est de 8000 pieds/ha</t>
  </si>
  <si>
    <t>Protection contre le gel</t>
  </si>
  <si>
    <t>Traitements phytosanitaires</t>
  </si>
  <si>
    <t>Respect des délais avant récolte indiqués pour chaque traitement phytosanitaire</t>
  </si>
  <si>
    <t>Récolte à maturité</t>
  </si>
  <si>
    <t>Enregistrement des traitements phytosanitaires et des dates de récolte sur fiche parcellaire</t>
  </si>
  <si>
    <t>Mode de récolte</t>
  </si>
  <si>
    <t>Contrôle visuel de la méthode de récolte et entretien avec le producteur sur la méthode de récolte</t>
  </si>
  <si>
    <t>Mode de transport</t>
  </si>
  <si>
    <t>En palox ou en caisses de taille maximale de 120x120x90 cm - Récolte en remorque interdite</t>
  </si>
  <si>
    <t>Contrôle visuel des palox destinés  la récolte - Mesure en cas de doute</t>
  </si>
  <si>
    <t>Sélection des fruits sur la plante lors de la cueillette</t>
  </si>
  <si>
    <t>Rendement</t>
  </si>
  <si>
    <t>Le volume moyen de melons produits en IGP par exploitation est inférieur ou égal à 12 tonnes par hectare</t>
  </si>
  <si>
    <t>Enregistrement des quantités récoltées sur chaque parcelle et par variété</t>
  </si>
  <si>
    <t>Sation de conditionnement</t>
  </si>
  <si>
    <t>Brossage des melons</t>
  </si>
  <si>
    <t>A réception sur le lieu de conditionnement les palox ou caisses sont vidés sur un tapis roulant et les melons sont brossés</t>
  </si>
  <si>
    <t>Contrôle visuel de la présence d'un dispositif de brossage sur ligne de conditionnement</t>
  </si>
  <si>
    <t>Automatique et individuel</t>
  </si>
  <si>
    <t>Contrôle visuel de la présence d'un dispositif de calibrage sur ligne de conditionnement - Mesure du poids des melons en cas de doute</t>
  </si>
  <si>
    <t>Agréeur</t>
  </si>
  <si>
    <t>Qualifié par le groupement</t>
  </si>
  <si>
    <t>Contrôle documentaire de la présence et la pertinence de l'instruction de qualification des agréeurs</t>
  </si>
  <si>
    <t>Enregistrement sur les fiches d'agréage du nom de l'agréeur</t>
  </si>
  <si>
    <t>Agréage</t>
  </si>
  <si>
    <t>Conditionnement</t>
  </si>
  <si>
    <t>Température comprise entre 9 et 13° C</t>
  </si>
  <si>
    <t>Stockage</t>
  </si>
  <si>
    <t>Délai d'expédition</t>
  </si>
  <si>
    <t>Enregistrement des relevés de température quotidiens ou enregistrement en continu</t>
  </si>
  <si>
    <t>Etiquetage</t>
  </si>
  <si>
    <t>Situation géographique de la station de conditionnement</t>
  </si>
  <si>
    <t>Récolte manuelle en plusieurs passages afin de ne cueillir que les melons au stade de maturité optimale</t>
  </si>
  <si>
    <t>Nature des sols non conforme</t>
  </si>
  <si>
    <t>Non respect des conditions de semis direct</t>
  </si>
  <si>
    <t xml:space="preserve">Non respect des conditions de semis sous serre </t>
  </si>
  <si>
    <t>Non respect des règles de préparation de la plantation</t>
  </si>
  <si>
    <t>Non respect des dates de plantation</t>
  </si>
  <si>
    <t>Non respect de la densité de plantation</t>
  </si>
  <si>
    <t>Durée de maintien des protections de contre le gel non conforme</t>
  </si>
  <si>
    <t>Non respect des délias de récolte</t>
  </si>
  <si>
    <t>Méthode de transport non conforme</t>
  </si>
  <si>
    <t>Récolte avant maturité optimale</t>
  </si>
  <si>
    <t>Rendement non conforme</t>
  </si>
  <si>
    <t>Conditionnement en dehors de l'aire</t>
  </si>
  <si>
    <t>Absence de matériel de brossage</t>
  </si>
  <si>
    <t>Absence de brossage des melons</t>
  </si>
  <si>
    <t>Absence de dispositif de calibrage</t>
  </si>
  <si>
    <t>Défaut de calibrage des melons</t>
  </si>
  <si>
    <t>Contrôle documentaire de la présence d'un  agréeur qualifié au sein de la station</t>
  </si>
  <si>
    <t>Absence d'agréeur qualifié</t>
  </si>
  <si>
    <t>Réalisation de l'agréage par un agréeur non qualifié</t>
  </si>
  <si>
    <t>Température de stockage non conforme</t>
  </si>
  <si>
    <t>Déclaration d'identification
Fiche d'agréage
Certificat d'alimentarité ou étiquetage des emballages
Enregistrements de température
Registre des expéditions</t>
  </si>
  <si>
    <t xml:space="preserve">Absence d'instruction de qualification des agréeurs </t>
  </si>
  <si>
    <t>Défau de tenue à jour de la liste des agréeurs référencés</t>
  </si>
  <si>
    <t>Pas un PPC</t>
  </si>
  <si>
    <t>PPC mettre en gras</t>
  </si>
  <si>
    <t>VILLEGAS Maxence:
Où est contrôlé la disposition : "Avant le 31 décembre de chaque année, les producteurs expéditeurs devront déclarer à l’ODG
les volumes commercialisés en IGP « Melon Haut-Poitou ».
Même s'il s'agit d'une obligation déclarative, elle doit figurer en faisant référence à Op2.</t>
  </si>
  <si>
    <r>
      <rPr>
        <sz val="16"/>
        <color theme="3" tint="-0.249977111117893"/>
        <rFont val="Cambria"/>
        <family val="1"/>
        <scheme val="major"/>
      </rPr>
      <t xml:space="preserve">A - </t>
    </r>
    <r>
      <rPr>
        <u/>
        <sz val="16"/>
        <color theme="3" tint="-0.249977111117893"/>
        <rFont val="Cambria"/>
        <family val="1"/>
        <scheme val="major"/>
      </rPr>
      <t>APPLICATION</t>
    </r>
    <r>
      <rPr>
        <sz val="16"/>
        <color theme="1"/>
        <rFont val="Cambria"/>
        <family val="1"/>
        <scheme val="major"/>
      </rPr>
      <t xml:space="preserve">
</t>
    </r>
    <r>
      <rPr>
        <sz val="11"/>
        <color theme="1"/>
        <rFont val="Calibri"/>
        <family val="2"/>
        <scheme val="minor"/>
      </rPr>
      <t xml:space="preserve">
</t>
    </r>
    <r>
      <rPr>
        <sz val="14"/>
        <color theme="3" tint="0.39997558519241921"/>
        <rFont val="Cambria"/>
        <family val="1"/>
        <scheme val="major"/>
      </rPr>
      <t xml:space="preserve">1. </t>
    </r>
    <r>
      <rPr>
        <u/>
        <sz val="14"/>
        <color theme="3" tint="0.39997558519241921"/>
        <rFont val="Cambria"/>
        <family val="1"/>
        <scheme val="major"/>
      </rPr>
      <t>Les opérateurs</t>
    </r>
    <r>
      <rPr>
        <sz val="11"/>
        <color theme="1"/>
        <rFont val="Calibri"/>
        <family val="2"/>
        <scheme val="minor"/>
      </rPr>
      <t xml:space="preserve">
</t>
    </r>
    <r>
      <rPr>
        <sz val="11"/>
        <color theme="1"/>
        <rFont val="Arial"/>
        <family val="2"/>
      </rPr>
      <t xml:space="preserve">Les présentes dispositions de contrôle spécifiques (DCS) concernent </t>
    </r>
    <r>
      <rPr>
        <sz val="11"/>
        <rFont val="Arial"/>
        <family val="2"/>
      </rPr>
      <t xml:space="preserve">les opérateurs du cahier des charges IGP Melon du Haut Poitou dont l'organisme de défense et de gestion est le Syndicat des Producteurs de Melon du Haut-Poitou. </t>
    </r>
    <r>
      <rPr>
        <sz val="11"/>
        <color theme="1"/>
        <rFont val="Calibri"/>
        <family val="2"/>
        <scheme val="minor"/>
      </rPr>
      <t xml:space="preserve">
</t>
    </r>
    <r>
      <rPr>
        <sz val="11"/>
        <color theme="1"/>
        <rFont val="Arial"/>
        <family val="2"/>
      </rPr>
      <t xml:space="preserve">
Les catégories d'opérateurs concernées par le plan de contrôle sont les suivantes :
- Producteurs
- Stations de conditionnement
</t>
    </r>
  </si>
  <si>
    <t>Réponses</t>
  </si>
  <si>
    <t>Gras retiré</t>
  </si>
  <si>
    <t>Mis en gras</t>
  </si>
  <si>
    <t>Obligation déclarative : Déclaration des volumes commercialisés en IGP</t>
  </si>
  <si>
    <t>S27</t>
  </si>
  <si>
    <t>Avant le 31 décembre de chaque année, les producteurs expéditeurs devront déclarer à l’ODG les volumes commercialisés en IGP melon Haut-Poitou</t>
  </si>
  <si>
    <t>Cf. Op2 DCC tous SIQO</t>
  </si>
  <si>
    <t>Mot manquant
F : VILLEGAS Maxence:
Contrôle de l'examen réalisé par le groupement ?</t>
  </si>
  <si>
    <t>Mots manquants
F : VILLEGAS Maxence:
Pas de contrôle du respect de la méthode de sélection des variétés ?</t>
  </si>
  <si>
    <t>Complété</t>
  </si>
  <si>
    <t>Initial</t>
  </si>
  <si>
    <r>
      <t xml:space="preserve">Evaluation supplémentaire
</t>
    </r>
    <r>
      <rPr>
        <i/>
        <sz val="11"/>
        <rFont val="Arial"/>
        <family val="2"/>
      </rPr>
      <t>(Lors de l'évaluation supplémentaire)</t>
    </r>
  </si>
  <si>
    <r>
      <t xml:space="preserve">Suspension de certification
</t>
    </r>
    <r>
      <rPr>
        <i/>
        <sz val="11"/>
        <rFont val="Arial"/>
        <family val="2"/>
      </rPr>
      <t>(Evaluation supplémentaire)</t>
    </r>
  </si>
  <si>
    <t>H : VILLEGAS Maxence:
On parle d'évaluation et  non de contrôle</t>
  </si>
  <si>
    <t>Commentaires INAO</t>
  </si>
  <si>
    <t>Modifié</t>
  </si>
  <si>
    <t>Nous ne voyons pas quels mots manquent. Pouvez-vous être plus précis ?
F : Le "contrôle documentaire des conditions de validation annuelle" correspond justement à vérifier si les dispositions prévues par la valeur cible sont respectées. Nous rajoutons "du respect" dans la formulation.</t>
  </si>
  <si>
    <r>
      <t xml:space="preserve">Contrôle documentaire de la tenue à jour de la liste des agréeurs qualifiés pour chaque station
</t>
    </r>
    <r>
      <rPr>
        <i/>
        <sz val="11"/>
        <color theme="1"/>
        <rFont val="Arial"/>
        <family val="2"/>
      </rPr>
      <t>Liste des agréeurs qualifiés</t>
    </r>
  </si>
  <si>
    <t>Melon du Haut-Poitou</t>
  </si>
  <si>
    <t>Le CDC prévoit des différences entre bâche ou tunnel en fonction des types de variétés (précoces, semi-précoce et de saison)</t>
  </si>
  <si>
    <t>J : VILLEGAS Maxence:
Une mesure peut être effectuée.</t>
  </si>
  <si>
    <t>J : VILLEGAS Maxence:
Entretien avec le producteur ?</t>
  </si>
  <si>
    <t>I : VILLEGAS Maxence:
Aucun enregistrement des déclassements ?
J : VILLEGAS Maxence:
Mesure du poids si suspicion ?</t>
  </si>
  <si>
    <t>J : VILLEGAS Maxence:
Une mesure du taux de sucre doit être prévue.</t>
  </si>
  <si>
    <r>
      <t xml:space="preserve">Avertissement
</t>
    </r>
    <r>
      <rPr>
        <i/>
        <sz val="11"/>
        <rFont val="Arial"/>
        <family val="2"/>
      </rPr>
      <t>(Lors du prochain contrôle de suivi interne ou externe)</t>
    </r>
  </si>
  <si>
    <r>
      <t xml:space="preserve">Contrôle supplémentaire
</t>
    </r>
    <r>
      <rPr>
        <i/>
        <sz val="11"/>
        <rFont val="Arial"/>
        <family val="2"/>
      </rPr>
      <t>(Lors du contrôle supplémentaire)</t>
    </r>
  </si>
  <si>
    <r>
      <t xml:space="preserve">Suspension d'habilitation
</t>
    </r>
    <r>
      <rPr>
        <i/>
        <sz val="11"/>
        <rFont val="Arial"/>
        <family val="2"/>
      </rPr>
      <t>(Contrôle supplémentaire)</t>
    </r>
  </si>
  <si>
    <r>
      <t xml:space="preserve">Contrôle visuel et documentaire de l'implantation géographique des parcelles sélectionnées
</t>
    </r>
    <r>
      <rPr>
        <i/>
        <sz val="11"/>
        <rFont val="Arial"/>
        <family val="2"/>
      </rPr>
      <t>Fiche parcellaire</t>
    </r>
  </si>
  <si>
    <r>
      <t xml:space="preserve">Contrôle documentaire de la durée entre deux cultures de melon
</t>
    </r>
    <r>
      <rPr>
        <i/>
        <sz val="11"/>
        <rFont val="Arial"/>
        <family val="2"/>
      </rPr>
      <t>Fiche parcellaire</t>
    </r>
  </si>
  <si>
    <r>
      <t xml:space="preserve">Contrôle documentaire de la nature des sols sur carte pédologique et/ou réalisation d'un test à l'acide
</t>
    </r>
    <r>
      <rPr>
        <i/>
        <sz val="11"/>
        <rFont val="Arial"/>
        <family val="2"/>
      </rPr>
      <t>Carte pédologique</t>
    </r>
  </si>
  <si>
    <r>
      <t xml:space="preserve">Contrôle visuel et documentaire de l'implantation géographique de la station de conditionnement
</t>
    </r>
    <r>
      <rPr>
        <i/>
        <sz val="11"/>
        <rFont val="Arial"/>
        <family val="2"/>
      </rPr>
      <t>Déclaration d'identification</t>
    </r>
  </si>
  <si>
    <r>
      <t xml:space="preserve">Contrôle documentaire de la conformité des variétés utilisées
</t>
    </r>
    <r>
      <rPr>
        <i/>
        <sz val="11"/>
        <rFont val="Arial"/>
        <family val="2"/>
      </rPr>
      <t>Fiche parcellaire et bons de livraison ou factures des semences et plants</t>
    </r>
  </si>
  <si>
    <r>
      <t xml:space="preserve">Contrôle documentaire du respect des dates de semis et de la durée de culture sous serre
</t>
    </r>
    <r>
      <rPr>
        <i/>
        <sz val="11"/>
        <rFont val="Arial"/>
        <family val="2"/>
      </rPr>
      <t>Fiche ou carnet de semis sous serre</t>
    </r>
  </si>
  <si>
    <r>
      <t xml:space="preserve">Contrôle documentaire des travaux de préparation de la plantation
</t>
    </r>
    <r>
      <rPr>
        <i/>
        <sz val="11"/>
        <rFont val="Arial"/>
        <family val="2"/>
      </rPr>
      <t xml:space="preserve">Fiche parcellaire </t>
    </r>
  </si>
  <si>
    <r>
      <t xml:space="preserve">Contrôle documentaire des dates de plantation
</t>
    </r>
    <r>
      <rPr>
        <i/>
        <sz val="11"/>
        <rFont val="Arial"/>
        <family val="2"/>
      </rPr>
      <t xml:space="preserve">Fiche parcellaire </t>
    </r>
  </si>
  <si>
    <r>
      <t xml:space="preserve">Contrôle documentaire de la durée de maintien des protections contre le gel
</t>
    </r>
    <r>
      <rPr>
        <i/>
        <sz val="11"/>
        <rFont val="Arial"/>
        <family val="2"/>
      </rPr>
      <t>Fiche parcellaire</t>
    </r>
  </si>
  <si>
    <t>Reprise de la valeur cible du CDC</t>
  </si>
  <si>
    <t>Les producteurs déteminent le moment où les melons d'une parcelle on atteint leur maturité optimale en fonction :
- de la variété utilisée (précoce, semi-précoce, de saison)
- du constat d'au moins l'un des trois critres suivants :
   . La couleur de l'écorce : début de virement vers le jaune
   . Le jaunissement de la feuille situé  proximité du fruit
   . le décolement du pédoncule  il se caractérise par un anneau translucide autour de la queue ou  son décollement (petite craquelure tout autour)</t>
  </si>
  <si>
    <t>Précisé</t>
  </si>
  <si>
    <r>
      <t xml:space="preserve">Contrôle documentaire de la réalisation des agréages par un agréeur qualifié
</t>
    </r>
    <r>
      <rPr>
        <i/>
        <sz val="11"/>
        <rFont val="Arial"/>
        <family val="2"/>
      </rPr>
      <t>Fiche d'agréage</t>
    </r>
  </si>
  <si>
    <r>
      <t xml:space="preserve">Mesure de la température
Contrôle doumentaire des enregistrements de température
</t>
    </r>
    <r>
      <rPr>
        <i/>
        <sz val="11"/>
        <rFont val="Arial"/>
        <family val="2"/>
      </rPr>
      <t>Enregistrements de température</t>
    </r>
  </si>
  <si>
    <r>
      <rPr>
        <sz val="14"/>
        <color theme="3" tint="0.39997558519241921"/>
        <rFont val="Cambria"/>
        <family val="1"/>
        <scheme val="major"/>
      </rPr>
      <t xml:space="preserve">2. </t>
    </r>
    <r>
      <rPr>
        <u/>
        <sz val="14"/>
        <color theme="3" tint="0.39997558519241921"/>
        <rFont val="Cambria"/>
        <family val="1"/>
        <scheme val="major"/>
      </rPr>
      <t>Répartition des points de contrôle</t>
    </r>
    <r>
      <rPr>
        <u/>
        <sz val="14"/>
        <color theme="3" tint="0.39994506668294322"/>
        <rFont val="Cambria"/>
        <family val="1"/>
        <scheme val="major"/>
      </rPr>
      <t xml:space="preserve"> et documents à tenir par les opérateurs</t>
    </r>
    <r>
      <rPr>
        <sz val="11"/>
        <color theme="1"/>
        <rFont val="Arial"/>
        <family val="2"/>
      </rPr>
      <t xml:space="preserve">
Durée minimum de conservation des documents relatifs aux autocontrôl</t>
    </r>
    <r>
      <rPr>
        <sz val="11"/>
        <rFont val="Arial"/>
        <family val="2"/>
      </rPr>
      <t>es : 2 ans.</t>
    </r>
  </si>
  <si>
    <t>S26
(Op2)</t>
  </si>
  <si>
    <t>Exigence ajoutée (S26)</t>
  </si>
  <si>
    <t>I : Non il n'y a pas d'enregistrement des déclassements. Les melons déclassés partent dans une benne pour épandage au champ.
J : Complété</t>
  </si>
  <si>
    <r>
      <t xml:space="preserve">Contrôle documentaire de l'examen réalisé par l'ODG en vue du référencement des parcelles
Contrôle documentaire de la tenue à jour des parcelles référencées
</t>
    </r>
    <r>
      <rPr>
        <i/>
        <sz val="11"/>
        <rFont val="Arial"/>
        <family val="2"/>
      </rPr>
      <t>Liste des parcelles référencées</t>
    </r>
  </si>
  <si>
    <r>
      <rPr>
        <sz val="16"/>
        <color theme="3" tint="-0.249977111117893"/>
        <rFont val="Cambria"/>
        <family val="1"/>
        <scheme val="major"/>
      </rPr>
      <t xml:space="preserve">D - </t>
    </r>
    <r>
      <rPr>
        <u/>
        <sz val="16"/>
        <color theme="3" tint="-0.249977111117893"/>
        <rFont val="Cambria"/>
        <family val="1"/>
        <scheme val="major"/>
      </rPr>
      <t xml:space="preserve">MISE EN OEUVRE DES CONTRÔLES </t>
    </r>
    <r>
      <rPr>
        <sz val="16"/>
        <color theme="1"/>
        <rFont val="Cambria"/>
        <family val="1"/>
        <scheme val="major"/>
      </rPr>
      <t xml:space="preserve">
</t>
    </r>
    <r>
      <rPr>
        <sz val="11"/>
        <color theme="1"/>
        <rFont val="Calibri"/>
        <family val="2"/>
        <scheme val="minor"/>
      </rPr>
      <t xml:space="preserve">
</t>
    </r>
    <r>
      <rPr>
        <sz val="14"/>
        <color theme="3" tint="0.39997558519241921"/>
        <rFont val="Cambria"/>
        <family val="1"/>
        <scheme val="major"/>
      </rPr>
      <t xml:space="preserve">1. </t>
    </r>
    <r>
      <rPr>
        <u/>
        <sz val="14"/>
        <color theme="3" tint="0.39997558519241921"/>
        <rFont val="Cambria"/>
        <family val="1"/>
        <scheme val="major"/>
      </rPr>
      <t>Répartition du contrôle interne et externe</t>
    </r>
    <r>
      <rPr>
        <sz val="11"/>
        <color theme="1"/>
        <rFont val="Calibri"/>
        <family val="2"/>
        <scheme val="minor"/>
      </rPr>
      <t xml:space="preserve">
</t>
    </r>
    <r>
      <rPr>
        <sz val="11"/>
        <color theme="1"/>
        <rFont val="Arial"/>
        <family val="2"/>
      </rPr>
      <t xml:space="preserve">
Les visites de contrôle sont réalisées en </t>
    </r>
    <r>
      <rPr>
        <sz val="11"/>
        <rFont val="Arial"/>
        <family val="2"/>
      </rPr>
      <t>présence de l’opérateur ou de son représentant.</t>
    </r>
    <r>
      <rPr>
        <strike/>
        <sz val="11"/>
        <rFont val="Arial"/>
        <family val="2"/>
      </rPr>
      <t xml:space="preserve">
</t>
    </r>
    <r>
      <rPr>
        <sz val="11"/>
        <rFont val="Arial"/>
        <family val="2"/>
      </rPr>
      <t>10 % de l’ensemble des contrôles externes des opérateurs</t>
    </r>
    <r>
      <rPr>
        <sz val="11"/>
        <color theme="1"/>
        <rFont val="Arial"/>
        <family val="2"/>
      </rPr>
      <t xml:space="preserve"> sont réalisés sans préavis.
La période de référence pour l’application des contrôles pour les opérateurs est l’année civile.
Ces fréquences sont calculées sur la base du nombre d’opérateurs habilités au début de la campagne de production de l’année N.
Les contrôles des opérateurs habilités de l'IGP Melon du Haut Poitou sont répartis entre le contrôle interne et le contrôle externe selon les fréquences suivantes :</t>
    </r>
  </si>
  <si>
    <r>
      <t xml:space="preserve">Contrôle documentaire de la quantité de plants utilisés par rapport à la surface de la parcelle
Mesure des écartements entre rangs et entre plants pour calcul de la densité
</t>
    </r>
    <r>
      <rPr>
        <i/>
        <sz val="11"/>
        <rFont val="Arial"/>
        <family val="2"/>
      </rPr>
      <t>Fiche parcellaire et bon de livraison ou facture des plants</t>
    </r>
  </si>
  <si>
    <t>Protection contre le gel au moyen de tunnels ou baches ajourées
Concernant les variétés précoces ou semi-précoces, des tunnels peuvent être déroulés mais ne doivent pas subsister au-delà de 10 semaines après plantation.
Concernant les variétés de saison, des bâches ajourées peuvent être apposées mais ne doivent pas subsister au-delà de 10 semaines après plantation.</t>
  </si>
  <si>
    <t>Enregistrement sur la fiche parcellaire de la date de plantation et de la date d'ouverture des tunnels ou baches selon la variété</t>
  </si>
  <si>
    <t>Contrôle visuel de la maturité des melons récoltés sur les melons présents en station
Entretien avec le producteur</t>
  </si>
  <si>
    <t>Contrôle visuel du tri et calibrage des melons et sur produits conditionnés
Mesure du poids en cas de doute</t>
  </si>
  <si>
    <r>
      <rPr>
        <sz val="16"/>
        <color theme="3" tint="-0.249977111117893"/>
        <rFont val="Cambria"/>
        <family val="1"/>
        <scheme val="major"/>
      </rPr>
      <t xml:space="preserve">E - </t>
    </r>
    <r>
      <rPr>
        <u/>
        <sz val="16"/>
        <color theme="3" tint="-0.249977111117893"/>
        <rFont val="Cambria"/>
        <family val="1"/>
        <scheme val="major"/>
      </rPr>
      <t xml:space="preserve">TRAITEMENT DES MANQUEMENTS SPECIFIQUES 
</t>
    </r>
    <r>
      <rPr>
        <sz val="11"/>
        <rFont val="Arial"/>
        <family val="2"/>
      </rPr>
      <t>Manquements opérateurs :</t>
    </r>
    <r>
      <rPr>
        <sz val="11"/>
        <rFont val="Calibri"/>
        <family val="1"/>
        <scheme val="minor"/>
      </rPr>
      <t xml:space="preserve">
</t>
    </r>
    <r>
      <rPr>
        <sz val="11"/>
        <rFont val="Arial"/>
        <family val="2"/>
      </rPr>
      <t xml:space="preserve">
En cas d'habilitation avec manquement impliquant un refus temporaire d'habilitation, lorsqu'un contrôle supplémentaire est prévu, il est réalisé par l'OC ou l'ODG selon les mêmes dispositions que celles prévues au chapitre B - MODALITES D'HABILITATION DES OPERATEURS.</t>
    </r>
  </si>
  <si>
    <t>Contrôle documentaire supplémentaire sur la base des éléments transmis par l'opérateur préalable à l'octroi de l'habilitation</t>
  </si>
  <si>
    <r>
      <t xml:space="preserve">Retrait du bénéfice du signe
</t>
    </r>
    <r>
      <rPr>
        <i/>
        <sz val="11"/>
        <rFont val="Arial"/>
        <family val="2"/>
      </rPr>
      <t>(Contrôle supplémentaire)</t>
    </r>
  </si>
  <si>
    <t>Evaluation documentaire supplémentaire préalable à l'octroi du certificat</t>
  </si>
  <si>
    <r>
      <rPr>
        <b/>
        <strike/>
        <sz val="11"/>
        <color rgb="FFFF0000"/>
        <rFont val="Arial"/>
        <family val="2"/>
      </rPr>
      <t>Stickage individuel des fruits</t>
    </r>
    <r>
      <rPr>
        <b/>
        <sz val="11"/>
        <color rgb="FFFF0000"/>
        <rFont val="Arial"/>
        <family val="2"/>
      </rPr>
      <t xml:space="preserve">
Outre les mentions obligatoires prévues par la réglementation relative à l’étiquetage et à la présentation des denrées alimentaires, chaque conditionnement comporte la dénomination enregistrée du produit, « Melon du Haut-Poitou » et le symbole IGP de l’Union européenne dans le même champ visuel. Chaque conditionnement comporte également le logo suivant : « Melon du Haut-Poitou ».
Les melons doivent être identifiés individuellement par un élément :
-	 la dénomination enregistrée du produit et le symbole IGP de l’Union européenne dans le même champ visuel ;
-	le logo présent dans le CDC.</t>
    </r>
  </si>
  <si>
    <r>
      <t xml:space="preserve">Les producteurs fournissent à l’ODG les documents relatant l’ensemble des références cadastrales et/ou références PAC (communes, lieux-dits, sections et surfaces…) ainsi que l’année de dernière implantation de melon.
La culture du melon s'effectue dans une parcelle située dans l'aire géographique de l'IGP
Les parcelles ayant déjà été mise en culture du "melon du Haut-Poitou" doivent observer une rotation de 5 ans minimum : le "Melon du Haut-Poitou" ne pourra donc être cultivé sur une même parcelle avant la sixième année suivant celle de la plantation précédente.
Les sols de l'aire géographique destinés à la production du "Melon du Haut-Poitou" sont exclusivement des sols argilo-calcaires.
</t>
    </r>
    <r>
      <rPr>
        <strike/>
        <sz val="11"/>
        <color rgb="FFFF0000"/>
        <rFont val="Arial"/>
        <family val="2"/>
      </rPr>
      <t>La nature des sols fait l'objet par le groupement d'un examen systématique sur carte pédologique et/ou au moyen d'analyses réalisées sur le terrain</t>
    </r>
  </si>
  <si>
    <r>
      <t xml:space="preserve">Le "Melon du Haut-Poitou" est produit  partir de variétés étant :
- exclusivement de type Charentais jaune. </t>
    </r>
    <r>
      <rPr>
        <strike/>
        <sz val="11"/>
        <color rgb="FFFF0000"/>
        <rFont val="Arial"/>
        <family val="2"/>
      </rPr>
      <t>Sont exclues les variétés de type Carentais vert.</t>
    </r>
    <r>
      <rPr>
        <sz val="11"/>
        <rFont val="Arial"/>
        <family val="2"/>
      </rPr>
      <t xml:space="preserve">
- des hybrides de première génération peu sensibles à la vitrescence,
- inscrites au catalogue officiel français des variétés (semences homologuées par le centre technique de promotion et de sélection),
- inscrites sur la liste des variétés </t>
    </r>
    <r>
      <rPr>
        <strike/>
        <sz val="11"/>
        <color rgb="FFFF0000"/>
        <rFont val="Arial"/>
        <family val="2"/>
      </rPr>
      <t>reconnues par le groupement au terme d'une procédure d'enregistrement précisée ci-dessous</t>
    </r>
    <r>
      <rPr>
        <sz val="11"/>
        <color rgb="FFFF0000"/>
        <rFont val="Arial"/>
        <family val="2"/>
      </rPr>
      <t xml:space="preserve"> publiée sur le site internet de l’INAO et mise à disposition des opérateurs par le groupement</t>
    </r>
    <r>
      <rPr>
        <sz val="11"/>
        <rFont val="Arial"/>
        <family val="2"/>
      </rPr>
      <t xml:space="preserve">.
</t>
    </r>
    <r>
      <rPr>
        <sz val="11"/>
        <color rgb="FFFF0000"/>
        <rFont val="Arial"/>
        <family val="2"/>
      </rPr>
      <t xml:space="preserve">L’introduction et/ou le retrait d’une nouvelle variété sur la liste des variétés suit la procédure suivante :
 L’ODG transmet un dossier de demande à l’INAO (rapport des tests liés au protocole de sélection variétal, argumentaires et éléments justificatifs)
 Le dossier est présenté aux instances délibératives de l’INAO pour approbation de la liste des variétés.
Les variétés sont sélection selon un protocole de sélection variétal tel que détaillé dans le CDC.
</t>
    </r>
    <r>
      <rPr>
        <strike/>
        <sz val="11"/>
        <color rgb="FFFF0000"/>
        <rFont val="Arial"/>
        <family val="2"/>
      </rPr>
      <t>L'inscription d'une nouvelle variété respecte une procédure permettant de vérifier des critères  la fois techniques (notamment le potentiel de production, la précocité, la durée de cycle, la facilité de cueillette, la résistance/tolérance aux maladies) mais aussi les caractéristiques physiques, chimiques et organoleptiques décrites au chapitre 4 du présent cahier des charges et plus généralement, l'appartenance au type "Melon du Haut-Poitou".
une nouvelle variété ne peut donc être inscrite dans la liste des variétés reconnues par le groupement que 
- Si pendant deux campagnes de mise à l'essai sur des sols argilo-calcaires de l'aire géographique et après avis du groupement, elle satisfait aux critères évoqués ci-dessus,
- et si elle fait l'objet d'un avis favorable d'un comité de dégustation dit "comité d'experts" composé notamment de consommateurs, de personnes ayant exercé une activité dans le mponde agricole et de restaurateurs  l'exclusion de tout opérateur de l'IGP, suite à des dégustations réaisées pendant les campagnes d'essais.</t>
    </r>
  </si>
  <si>
    <r>
      <t xml:space="preserve">Contrôle documentaire du respect des conditions de validation annuelle de la liste des variétés utilisables et de sa diffusion aux opérateurs et à l'organisme de contrôle
</t>
    </r>
    <r>
      <rPr>
        <i/>
        <sz val="11"/>
        <color rgb="FFFF0000"/>
        <rFont val="Arial"/>
        <family val="2"/>
      </rPr>
      <t xml:space="preserve">Dossiers de sélections variétales
Dossiers de présentation aux instances compétentes de l'INAO
Documents d'approbation par l'INAO de la liste des variétés
</t>
    </r>
    <r>
      <rPr>
        <i/>
        <sz val="11"/>
        <rFont val="Arial"/>
        <family val="2"/>
      </rPr>
      <t>Liste des variétés utilisables</t>
    </r>
  </si>
  <si>
    <r>
      <t xml:space="preserve">Contrôle documentaire de la conformité de la date de semis et de la préparation des sols
</t>
    </r>
    <r>
      <rPr>
        <i/>
        <strike/>
        <sz val="11"/>
        <color rgb="FFFF0000"/>
        <rFont val="Arial"/>
        <family val="2"/>
      </rPr>
      <t>Fiche parcellaire</t>
    </r>
  </si>
  <si>
    <t>Greffage</t>
  </si>
  <si>
    <t>Avant le repiquage des jeunes plants en plein champ, ceux-ci peuvent être greffés sur un porte-greffe lors de leur croissance sous serre.</t>
  </si>
  <si>
    <t>Enregistrement sur la fiche parcellaire des éventuels travaux de greffage</t>
  </si>
  <si>
    <r>
      <t xml:space="preserve">Contrôle supplémentaire
</t>
    </r>
    <r>
      <rPr>
        <i/>
        <sz val="11"/>
        <color rgb="FFFF0000"/>
        <rFont val="Arial"/>
        <family val="2"/>
      </rPr>
      <t>(Lors du contrôle supplémentaire)</t>
    </r>
  </si>
  <si>
    <r>
      <t xml:space="preserve">Suspension d'habilitation
</t>
    </r>
    <r>
      <rPr>
        <i/>
        <sz val="11"/>
        <color rgb="FFFF0000"/>
        <rFont val="Arial"/>
        <family val="2"/>
      </rPr>
      <t>(Contrôle supplémentaire)</t>
    </r>
  </si>
  <si>
    <r>
      <t xml:space="preserve">Contrôle supplémentaire
</t>
    </r>
    <r>
      <rPr>
        <i/>
        <strike/>
        <sz val="11"/>
        <color rgb="FFFF0000"/>
        <rFont val="Arial"/>
        <family val="2"/>
      </rPr>
      <t>(Lors du contrôle supplémentaire)</t>
    </r>
  </si>
  <si>
    <r>
      <t xml:space="preserve">Suspension d'habilitation
</t>
    </r>
    <r>
      <rPr>
        <i/>
        <strike/>
        <sz val="11"/>
        <color rgb="FFFF0000"/>
        <rFont val="Arial"/>
        <family val="2"/>
      </rPr>
      <t>(Contrôle supplémentaire)</t>
    </r>
  </si>
  <si>
    <t>Non respect des conditions de greffage</t>
  </si>
  <si>
    <r>
      <t xml:space="preserve">Contrôle visuel des pratiques
Contrôle documentaire des éventuels travaux de greffage
</t>
    </r>
    <r>
      <rPr>
        <i/>
        <sz val="11"/>
        <color rgb="FFFF0000"/>
        <rFont val="Arial"/>
        <family val="2"/>
      </rPr>
      <t>Fiche parcellaire</t>
    </r>
  </si>
  <si>
    <t>S6'</t>
  </si>
  <si>
    <t>S11'</t>
  </si>
  <si>
    <r>
      <t xml:space="preserve">Contrôle documentaire du respect des délais avant récolte suite traitements phytosanitaires
</t>
    </r>
    <r>
      <rPr>
        <i/>
        <strike/>
        <sz val="11"/>
        <color rgb="FFFF0000"/>
        <rFont val="Arial"/>
        <family val="2"/>
      </rPr>
      <t xml:space="preserve">Fiche parcellaire </t>
    </r>
  </si>
  <si>
    <t>Fertilisation</t>
  </si>
  <si>
    <t>L’opérateur fait faire une analyse des reliquats azotés sur chaque parcelle, par un laboratoire agréé entre le 1er janvier et le 30 avril précédant la récolte. 
Le total des apports d’engrais azotés et des reliquats ne doivent pas dépasser 150 unités/ha.</t>
  </si>
  <si>
    <r>
      <t xml:space="preserve">Contrôle documentaire du respect des conditions de fertilisation
</t>
    </r>
    <r>
      <rPr>
        <i/>
        <sz val="11"/>
        <color rgb="FFFF0000"/>
        <rFont val="Arial"/>
        <family val="2"/>
      </rPr>
      <t xml:space="preserve">Bulletins d'analyse des reliquats azotés
Garanties du laboratoire d'analyse
Fiche parcellaire </t>
    </r>
  </si>
  <si>
    <t>Conservation des bulletins d'analyse des reliquats azotés (1 par parcelle) et des garanties du laboratoire d'analyse
Enregistrement des apports en fertilisant et des dates de récolte sur fiche parcellaire</t>
  </si>
  <si>
    <t>Non respect des conditions de fertilisation</t>
  </si>
  <si>
    <t>S11bis</t>
  </si>
  <si>
    <t>Plastique et Recyclage</t>
  </si>
  <si>
    <t>Les Films Agricoles Usagés (FAU) sont soulevés et enlevés des champs maximum 4 mois après la dernière cueillette. 
100% des Films Agricoles Usagés (FAU) des opérateurs sont collectés et gérés par une société agrée.</t>
  </si>
  <si>
    <t>Enregistrement des dates de récolte et des dates de soulevage et enlevage des FAU sur les fiches parcellaires
Conservation des documents attestant de l'agrément de la société de collecte des FAU</t>
  </si>
  <si>
    <r>
      <t xml:space="preserve">Contrôle documentaire du respect des délais de soulevage et d'enlevage des FAU
Contrôle documentaire des garanties de ma société de collecte des FAU
</t>
    </r>
    <r>
      <rPr>
        <i/>
        <sz val="11"/>
        <color rgb="FFFF0000"/>
        <rFont val="Arial"/>
        <family val="2"/>
      </rPr>
      <t>Fiche parcellaire
Garantie agrément de la société de collecte des FAU</t>
    </r>
  </si>
  <si>
    <t>Non respect des modalités relatives à la gestion de soulevage, d'enlevage et/ou de collecte des FAU</t>
  </si>
  <si>
    <r>
      <t xml:space="preserve">Contrôle documentaire des quantités récoltées en fin de campagne
</t>
    </r>
    <r>
      <rPr>
        <i/>
        <strike/>
        <sz val="11"/>
        <color rgb="FFFF0000"/>
        <rFont val="Arial"/>
        <family val="2"/>
      </rPr>
      <t>Fiche parcellaire</t>
    </r>
  </si>
  <si>
    <r>
      <rPr>
        <b/>
        <sz val="11"/>
        <color rgb="FFFF0000"/>
        <rFont val="Arial"/>
        <family val="2"/>
      </rPr>
      <t>Les actions de tri, de calibrage et de c</t>
    </r>
    <r>
      <rPr>
        <b/>
        <sz val="11"/>
        <rFont val="Arial"/>
        <family val="2"/>
      </rPr>
      <t>onditionnement dans l'aire géographique de l'IGP</t>
    </r>
  </si>
  <si>
    <r>
      <t xml:space="preserve">Contrôle visuel de la conformité des melons sur un échantillon conditionné
Contrôle documentaire de la réalisation et de la conformité des agréages
Mesure du degré Brix au réfractomètre par </t>
    </r>
    <r>
      <rPr>
        <strike/>
        <sz val="11"/>
        <color rgb="FFFF0000"/>
        <rFont val="Arial"/>
        <family val="2"/>
      </rPr>
      <t>l’auditeur</t>
    </r>
    <r>
      <rPr>
        <sz val="11"/>
        <color rgb="FFFF0000"/>
        <rFont val="Arial"/>
        <family val="2"/>
      </rPr>
      <t xml:space="preserve"> le contrôleur </t>
    </r>
    <r>
      <rPr>
        <sz val="11"/>
        <rFont val="Arial"/>
        <family val="2"/>
      </rPr>
      <t xml:space="preserve">en station sur un échantillon de 10 melons correspondant à un lot. Comparaison des résultats obtenus avec les mesures effectuées en auto-contrôle
</t>
    </r>
    <r>
      <rPr>
        <i/>
        <sz val="11"/>
        <rFont val="Arial"/>
        <family val="2"/>
      </rPr>
      <t>Fiche d'agréage</t>
    </r>
  </si>
  <si>
    <r>
      <rPr>
        <b/>
        <strike/>
        <sz val="11"/>
        <color rgb="FFFF0000"/>
        <rFont val="Arial"/>
        <family val="2"/>
      </rPr>
      <t>Examen d'un échantillon représentatif des lots de melons triés, calibrés et conditionnés :</t>
    </r>
    <r>
      <rPr>
        <b/>
        <sz val="11"/>
        <color rgb="FFFF0000"/>
        <rFont val="Arial"/>
        <family val="2"/>
      </rPr>
      <t xml:space="preserve">
L’agréage des lots est effectué chaque jour de récolte, par examen de 5 à 10 melons provenant de chaque nouvelle parcelle. L’agréeur vérifie les critères suivants :
</t>
    </r>
    <r>
      <rPr>
        <b/>
        <sz val="11"/>
        <rFont val="Arial"/>
        <family val="2"/>
      </rPr>
      <t xml:space="preserve">- Variété
- Teneur en sucre (IR &gt; 12° Brix)
- Absence de vitrescence des fruits,
- Homogénéité du lot de melon
</t>
    </r>
    <r>
      <rPr>
        <b/>
        <sz val="11"/>
        <color rgb="FFFF0000"/>
        <rFont val="Arial"/>
        <family val="2"/>
      </rPr>
      <t>- Fermeté</t>
    </r>
  </si>
  <si>
    <r>
      <rPr>
        <sz val="11"/>
        <color rgb="FFFF0000"/>
        <rFont val="Arial"/>
        <family val="2"/>
      </rPr>
      <t>Agréage et e</t>
    </r>
    <r>
      <rPr>
        <sz val="11"/>
        <rFont val="Arial"/>
        <family val="2"/>
      </rPr>
      <t>nregistrement sur les fiches d'agréage (</t>
    </r>
    <r>
      <rPr>
        <strike/>
        <sz val="11"/>
        <color rgb="FFFF0000"/>
        <rFont val="Arial"/>
        <family val="2"/>
      </rPr>
      <t>chaque lot</t>
    </r>
    <r>
      <rPr>
        <sz val="11"/>
        <rFont val="Arial"/>
        <family val="2"/>
      </rPr>
      <t xml:space="preserve"> </t>
    </r>
    <r>
      <rPr>
        <sz val="11"/>
        <color rgb="FFFF0000"/>
        <rFont val="Arial"/>
        <family val="2"/>
      </rPr>
      <t>chaque jour de récolte, examen de 5 à 10 melons provenant de chaque nouvelle parcelle</t>
    </r>
    <r>
      <rPr>
        <sz val="11"/>
        <rFont val="Arial"/>
        <family val="2"/>
      </rPr>
      <t>)</t>
    </r>
  </si>
  <si>
    <r>
      <t xml:space="preserve">Triage manuel afin d'éliminer les fruits non conformes :
- Aspect entier, propre, dépourvu d'humidité extérieure ou de trace de produit de traitement, sain (exempt d'attaque d'insecte ou de maladie et indemnes de défauts graves nuisant  leur comestibilité ou  leur aspect)
- Poids compris entre </t>
    </r>
    <r>
      <rPr>
        <b/>
        <strike/>
        <sz val="11"/>
        <color rgb="FFFF0000"/>
        <rFont val="Arial"/>
        <family val="2"/>
      </rPr>
      <t>550</t>
    </r>
    <r>
      <rPr>
        <b/>
        <sz val="11"/>
        <rFont val="Arial"/>
        <family val="2"/>
      </rPr>
      <t xml:space="preserve"> </t>
    </r>
    <r>
      <rPr>
        <b/>
        <sz val="11"/>
        <color rgb="FFFF0000"/>
        <rFont val="Arial"/>
        <family val="2"/>
      </rPr>
      <t>600</t>
    </r>
    <r>
      <rPr>
        <b/>
        <sz val="11"/>
        <rFont val="Arial"/>
        <family val="2"/>
      </rPr>
      <t xml:space="preserve"> g minimum et </t>
    </r>
    <r>
      <rPr>
        <b/>
        <strike/>
        <sz val="11"/>
        <color rgb="FFFF0000"/>
        <rFont val="Arial"/>
        <family val="2"/>
      </rPr>
      <t>1350</t>
    </r>
    <r>
      <rPr>
        <b/>
        <sz val="11"/>
        <rFont val="Arial"/>
        <family val="2"/>
      </rPr>
      <t xml:space="preserve"> </t>
    </r>
    <r>
      <rPr>
        <b/>
        <sz val="11"/>
        <color rgb="FFFF0000"/>
        <rFont val="Arial"/>
        <family val="2"/>
      </rPr>
      <t>1750</t>
    </r>
    <r>
      <rPr>
        <b/>
        <sz val="11"/>
        <rFont val="Arial"/>
        <family val="2"/>
      </rPr>
      <t xml:space="preserve"> g maximum,
- Ecorce de couleur verte commençant à tourner légèrement au jaune, à la couleur totalement jaune
- Absence de vitrescence de la chair
</t>
    </r>
    <r>
      <rPr>
        <b/>
        <strike/>
        <sz val="11"/>
        <color rgb="FFFF0000"/>
        <rFont val="Arial"/>
        <family val="2"/>
      </rPr>
      <t>- Déclassement des melons mals formés, fendus, trop verts, présentant des marques d'attaques d'insectes et/ou de maladie</t>
    </r>
  </si>
  <si>
    <r>
      <t xml:space="preserve">Par catégorie de calibre en plateaux monocouches alvéolés ou emballages individuels.
Les plateaux utilisés sont :
- en matériaux agréés pour le conditionnement des denrées alimentaires,
- munis d'alvéoles,
- propres et en bon état, conformément  la réglementation nationale
Chaque plateau contient entre </t>
    </r>
    <r>
      <rPr>
        <b/>
        <strike/>
        <sz val="11"/>
        <color rgb="FFFF0000"/>
        <rFont val="Arial"/>
        <family val="2"/>
      </rPr>
      <t>11</t>
    </r>
    <r>
      <rPr>
        <b/>
        <sz val="11"/>
        <color rgb="FFFF0000"/>
        <rFont val="Arial"/>
        <family val="2"/>
      </rPr>
      <t xml:space="preserve"> 9</t>
    </r>
    <r>
      <rPr>
        <b/>
        <sz val="11"/>
        <rFont val="Arial"/>
        <family val="2"/>
      </rPr>
      <t xml:space="preserve"> et 15 melons
</t>
    </r>
    <r>
      <rPr>
        <b/>
        <sz val="11"/>
        <color rgb="FFFF0000"/>
        <rFont val="Arial"/>
        <family val="2"/>
      </rPr>
      <t>Les melons sont conditionnés au plus tard le lendemain de la cueillette.</t>
    </r>
  </si>
  <si>
    <r>
      <rPr>
        <sz val="11"/>
        <color rgb="FFFF0000"/>
        <rFont val="Arial"/>
        <family val="2"/>
      </rPr>
      <t>Tri, calibrage et/ou c</t>
    </r>
    <r>
      <rPr>
        <sz val="11"/>
        <rFont val="Arial"/>
        <family val="2"/>
      </rPr>
      <t>onditionnement en dehors de l'aire</t>
    </r>
  </si>
  <si>
    <r>
      <t xml:space="preserve">Non respect des </t>
    </r>
    <r>
      <rPr>
        <strike/>
        <sz val="11"/>
        <color rgb="FFFF0000"/>
        <rFont val="Arial"/>
        <family val="2"/>
      </rPr>
      <t>critères</t>
    </r>
    <r>
      <rPr>
        <sz val="11"/>
        <rFont val="Arial"/>
        <family val="2"/>
      </rPr>
      <t xml:space="preserve"> </t>
    </r>
    <r>
      <rPr>
        <sz val="11"/>
        <color rgb="FFFF0000"/>
        <rFont val="Arial"/>
        <family val="2"/>
      </rPr>
      <t>conditions</t>
    </r>
    <r>
      <rPr>
        <sz val="11"/>
        <rFont val="Arial"/>
        <family val="2"/>
      </rPr>
      <t xml:space="preserve"> d'agréage</t>
    </r>
  </si>
  <si>
    <r>
      <rPr>
        <sz val="11"/>
        <color rgb="FFFF0000"/>
        <rFont val="Arial"/>
        <family val="2"/>
      </rPr>
      <t xml:space="preserve">Non respect des conditions </t>
    </r>
    <r>
      <rPr>
        <strike/>
        <sz val="11"/>
        <color rgb="FFFF0000"/>
        <rFont val="Arial"/>
        <family val="2"/>
      </rPr>
      <t>Règles</t>
    </r>
    <r>
      <rPr>
        <sz val="11"/>
        <rFont val="Arial"/>
        <family val="2"/>
      </rPr>
      <t xml:space="preserve"> de triage </t>
    </r>
    <r>
      <rPr>
        <strike/>
        <sz val="11"/>
        <color rgb="FFFF0000"/>
        <rFont val="Arial"/>
        <family val="2"/>
      </rPr>
      <t>non respectées</t>
    </r>
  </si>
  <si>
    <r>
      <t xml:space="preserve">Au plus tard </t>
    </r>
    <r>
      <rPr>
        <b/>
        <strike/>
        <sz val="11"/>
        <color rgb="FFFF0000"/>
        <rFont val="Arial"/>
        <family val="2"/>
      </rPr>
      <t>48 heures</t>
    </r>
    <r>
      <rPr>
        <b/>
        <sz val="11"/>
        <rFont val="Arial"/>
        <family val="2"/>
      </rPr>
      <t xml:space="preserve"> </t>
    </r>
    <r>
      <rPr>
        <b/>
        <sz val="11"/>
        <color rgb="FFFF0000"/>
        <rFont val="Arial"/>
        <family val="2"/>
      </rPr>
      <t xml:space="preserve">2 jours </t>
    </r>
    <r>
      <rPr>
        <b/>
        <sz val="11"/>
        <rFont val="Arial"/>
        <family val="2"/>
      </rPr>
      <t>après cueillette</t>
    </r>
  </si>
  <si>
    <r>
      <t xml:space="preserve">Non respect des </t>
    </r>
    <r>
      <rPr>
        <strike/>
        <sz val="11"/>
        <color rgb="FFFF0000"/>
        <rFont val="Arial"/>
        <family val="2"/>
      </rPr>
      <t>règles</t>
    </r>
    <r>
      <rPr>
        <sz val="11"/>
        <rFont val="Arial"/>
        <family val="2"/>
      </rPr>
      <t xml:space="preserve"> </t>
    </r>
    <r>
      <rPr>
        <sz val="11"/>
        <color rgb="FFFF0000"/>
        <rFont val="Arial"/>
        <family val="2"/>
      </rPr>
      <t>conditions</t>
    </r>
    <r>
      <rPr>
        <sz val="11"/>
        <rFont val="Arial"/>
        <family val="2"/>
      </rPr>
      <t xml:space="preserve"> de conditionnement</t>
    </r>
  </si>
  <si>
    <r>
      <t xml:space="preserve">Non respect </t>
    </r>
    <r>
      <rPr>
        <strike/>
        <sz val="11"/>
        <color rgb="FFFF0000"/>
        <rFont val="Arial"/>
        <family val="2"/>
      </rPr>
      <t>de l'aire géographique</t>
    </r>
    <r>
      <rPr>
        <sz val="11"/>
        <color rgb="FFFF0000"/>
        <rFont val="Arial"/>
        <family val="2"/>
      </rPr>
      <t xml:space="preserve"> du délai d'expédition</t>
    </r>
  </si>
  <si>
    <t>S11ter</t>
  </si>
  <si>
    <t>Irrigation</t>
  </si>
  <si>
    <t>En cas d'irrigation sur l'exploitation, l'exploitant doit prouver par tout moyen qu'il a accès à des aides à la décision afin de raisonner l'irrigation des cultures, par exemple :
- conseil/avertissement en irrigation
Ou - calcul d'un bilan hydrique
Ou - valeurs tensiométriques de mesures aux champs (sondes)
Ou - stations météos 
L’exploitant fournit les enregistrements des volumes prélevés</t>
  </si>
  <si>
    <r>
      <t>Contrôle documentaire du respect des conditions d'irrigation
C</t>
    </r>
    <r>
      <rPr>
        <i/>
        <sz val="11"/>
        <color rgb="FFFF0000"/>
        <rFont val="Arial"/>
        <family val="2"/>
      </rPr>
      <t xml:space="preserve">onseil/avertissement en irrigation Ou calcul d'un bilan hydrique Ou valeurs tensiométriques de mesures aux champs (sondes) Ou stations météos
Fiche parcellaire </t>
    </r>
  </si>
  <si>
    <t>Non respect des conditions d'irrigation</t>
  </si>
  <si>
    <t>Conservations des outils d'aide à la décision d'irrigation
Enregistrement des pratiques d'irrigation et des volumes d'eau prélevés sur fiche parcellaire</t>
  </si>
  <si>
    <r>
      <t xml:space="preserve">Fiche parcellaire
Carte pédologique
Bons de livraison ou factures des semences et plants
Fiche ou carnet de semis sous serre
</t>
    </r>
    <r>
      <rPr>
        <sz val="11"/>
        <color rgb="FFFF0000"/>
        <rFont val="Arial"/>
        <family val="2"/>
      </rPr>
      <t xml:space="preserve">Bulletins d'analyse des reliquats azotés
Garanties du laboratoire d'analyse
Conseil/avertissement en irrigation Ou calcul d'un bilan hydrique Ou valeurs tensiométriques de mesures aux champs (sondes) Ou stations météos
Garantie agrément de la société de collecte des FAU
</t>
    </r>
  </si>
  <si>
    <t>S22bis</t>
  </si>
  <si>
    <t>Caractéristiques organoleptiques</t>
  </si>
  <si>
    <t>Le « Melon du Haut-Poitou » se caractérise par une saveur sucrée doublée d’un parfum aux arômes intenses. Il est à la fois ferme en bouche et fortement juteux et fondant. Il est de couleur orange assez soutenue.</t>
  </si>
  <si>
    <t>Examen organoleptique du produit</t>
  </si>
  <si>
    <t>?</t>
  </si>
  <si>
    <t>3.</t>
  </si>
  <si>
    <t>Organisation des contrôles produits</t>
  </si>
  <si>
    <r>
      <t xml:space="preserve">Le présent document précise les modalités de contrôle du cahier des charges Melon du Haut-Poitou bénéficiant du signe Indication Géographique Protégée de l’ODG Syndicat des Producteurs de Melon du Haut-Poitou. Certipaq a été choisi par l’ODG pour assurer le contrôle du cahier des charges de ce produit.
Le contrôle du respect du cahier des charges est organisé par le plan de contrôle constitué de :
- dispositions de contrôle communes à tous SIQO (hors AB), document disponible sur le site internet de l’INAO,
- dispositions de contrôle spécifiques développées ci-après (dans le présent document).
Le plan de contrôle précise les autocontrôles réalisés par les opérateurs sur leur propre activité, les contrôles internes réalisés sous la responsabilité de l’ODG et les contrôles externes réalisés par Certipaq. 
Il prévoit les modalités de délivrance de l'habilitation reconnaissant l'aptitude de l'opérateur à satisfaire aux exigences du cahier des charges.
</t>
    </r>
    <r>
      <rPr>
        <sz val="11"/>
        <color rgb="FFFF0000"/>
        <rFont val="Arial"/>
        <family val="2"/>
      </rPr>
      <t>Pour cette indication géographique protégée, le plan de contrôle comporte les modalités de désignation des membres de la commission chargée de l'examen organoleptique ainsi que les modalités de fonctionnement de cette commission.</t>
    </r>
    <r>
      <rPr>
        <sz val="11"/>
        <rFont val="Arial"/>
        <family val="2"/>
      </rPr>
      <t xml:space="preserve">
Le plan de contrôle prévoit les modalités de traitement des manquements et mesures associées (pouvant aller jusqu’à la suspension ou le retrait du certificat).
Tous les opérateurs ayant vocation à être inscrits dans le périmètre de certification initiale font l’objet d’une évaluation initiale par Certipaq, avec l’appui de l’ODG, en vue de leur habilitation préalablement à l’octroi de la certification par Certipaq. La certification initiale pourra être délivrée au client, dès lors qu’au moins un opérateur par catégorie nécessaire à une mise en marché du produit, aura fait l’objet d’une habilitation par Certipaq.
Lorsque toutes les conditions requises sont remplies, Certipaq délivre à l’ODG un document de certification officiel (« Certificat ») qui établit de façon claire ou permet d'identifier la portée de la certification octroyée.
Certipaq effectue les contrôles de surveillance des opérateurs tel que prévu dans le plan, dans le respect des fréquences de contrôle qui y figurent.
Certipaq assure la prise de décision de certification sur la base de toutes les informations liées aux évaluations, leur revue et toutes autres informations pertinentes.</t>
    </r>
  </si>
  <si>
    <t>B - CONTRÔLES INTERNES
Les modalités d’organisation des examens organoleptiques sont les mêmes que celles du contrôle externe, mais les échantillons pourront être prélevés par un agent de l’ODG. L’anonymat des échantillons et la réalisation de la commission sont placés sous la responsabilité de l’ODG.</t>
  </si>
  <si>
    <t xml:space="preserve">C - CONTRÔLES EXTERNES
L’examen organoleptique est réalisé  conformément à l’instruction technique IT 315 – « Instructions pour l’examen organoleptique externe du « Melon du Haut- Poitou » » (jointe en annexe du présent document).
</t>
  </si>
  <si>
    <r>
      <rPr>
        <sz val="14"/>
        <color theme="3" tint="0.39997558519241921"/>
        <rFont val="Cambria"/>
        <family val="1"/>
        <scheme val="major"/>
      </rPr>
      <t xml:space="preserve">3. </t>
    </r>
    <r>
      <rPr>
        <u/>
        <sz val="14"/>
        <color theme="3" tint="0.39997558519241921"/>
        <rFont val="Cambria"/>
        <family val="1"/>
        <scheme val="major"/>
      </rPr>
      <t>Organisation des contrôles produits</t>
    </r>
    <r>
      <rPr>
        <sz val="11"/>
        <rFont val="Calibri"/>
        <family val="2"/>
        <scheme val="minor"/>
      </rPr>
      <t xml:space="preserve">
</t>
    </r>
    <r>
      <rPr>
        <sz val="11"/>
        <rFont val="Arial"/>
        <family val="2"/>
      </rPr>
      <t xml:space="preserve">
</t>
    </r>
    <r>
      <rPr>
        <sz val="11"/>
        <color rgb="FFFF0000"/>
        <rFont val="Arial"/>
        <family val="2"/>
      </rPr>
      <t>A - AUTOCONTRÔLES
Pas d'autocontrôle.</t>
    </r>
  </si>
  <si>
    <r>
      <t xml:space="preserve">Commission d'examen organoleptique
</t>
    </r>
    <r>
      <rPr>
        <i/>
        <sz val="11"/>
        <color rgb="FFFF0000"/>
        <rFont val="Arial"/>
        <family val="2"/>
      </rPr>
      <t>IT 315 - Instruction technique pour l'examen organoleptique externe du "Melon du Haut- Poitou"</t>
    </r>
  </si>
  <si>
    <r>
      <t xml:space="preserve">Contrôle visuel </t>
    </r>
    <r>
      <rPr>
        <sz val="11"/>
        <color rgb="FFFF0000"/>
        <rFont val="Arial"/>
        <family val="2"/>
      </rPr>
      <t>des modalités d</t>
    </r>
    <r>
      <rPr>
        <sz val="11"/>
        <rFont val="Arial"/>
        <family val="2"/>
      </rPr>
      <t xml:space="preserve">'étiquetage </t>
    </r>
    <r>
      <rPr>
        <sz val="11"/>
        <color rgb="FFFF0000"/>
        <rFont val="Arial"/>
        <family val="2"/>
      </rPr>
      <t>et d'identification individuelle des melons</t>
    </r>
  </si>
  <si>
    <r>
      <rPr>
        <strike/>
        <sz val="11"/>
        <color rgb="FFFF0000"/>
        <rFont val="Arial"/>
        <family val="2"/>
      </rPr>
      <t>Absence de stickage individuel des fruits</t>
    </r>
    <r>
      <rPr>
        <sz val="11"/>
        <color rgb="FFFF0000"/>
        <rFont val="Arial"/>
        <family val="2"/>
      </rPr>
      <t xml:space="preserve"> Non-respect des conditions d'étiquetage et/ou d'identification des melons</t>
    </r>
  </si>
  <si>
    <r>
      <rPr>
        <b/>
        <u/>
        <sz val="11"/>
        <rFont val="Arial"/>
        <family val="2"/>
      </rPr>
      <t>A discuter avec l'ODG :</t>
    </r>
    <r>
      <rPr>
        <sz val="11"/>
        <rFont val="Arial"/>
        <family val="2"/>
      </rPr>
      <t xml:space="preserve">
Quelle fréquence de contrôle CI/CE proposer ? Quelle répartition entre l'interne et l'externe ? Au global (CI+CE) : mini 1 lot / station / an</t>
    </r>
  </si>
  <si>
    <r>
      <rPr>
        <sz val="11"/>
        <color rgb="FF00B050"/>
        <rFont val="Arial"/>
        <family val="2"/>
      </rPr>
      <t>Evaluation (mesure et contrôle visuel) des critères apparents de maturité et enregistrement sur les fiches parcellaires (chaque parcelle)</t>
    </r>
    <r>
      <rPr>
        <sz val="11"/>
        <rFont val="Arial"/>
        <family val="2"/>
      </rPr>
      <t xml:space="preserve">
Enregistrement des dates de récolte sur les fiches parcellaires</t>
    </r>
  </si>
  <si>
    <r>
      <rPr>
        <sz val="11"/>
        <color rgb="FF00B050"/>
        <rFont val="Arial"/>
        <family val="2"/>
      </rPr>
      <t>Contrôle documentaire des évaluations réalisées par le producteurs sur les parcelles récoltées permettant de conclureau lancement de la récolte</t>
    </r>
    <r>
      <rPr>
        <sz val="11"/>
        <rFont val="Arial"/>
        <family val="2"/>
      </rPr>
      <t xml:space="preserve">
Contrôle documentaire du respect </t>
    </r>
    <r>
      <rPr>
        <strike/>
        <sz val="11"/>
        <color rgb="FFFF0000"/>
        <rFont val="Arial"/>
        <family val="2"/>
      </rPr>
      <t>des dates</t>
    </r>
    <r>
      <rPr>
        <sz val="11"/>
        <rFont val="Arial"/>
        <family val="2"/>
      </rPr>
      <t xml:space="preserve"> </t>
    </r>
    <r>
      <rPr>
        <sz val="11"/>
        <color rgb="FFFF0000"/>
        <rFont val="Arial"/>
        <family val="2"/>
      </rPr>
      <t>de la période</t>
    </r>
    <r>
      <rPr>
        <sz val="11"/>
        <rFont val="Arial"/>
        <family val="2"/>
      </rPr>
      <t xml:space="preserve"> de récolte
</t>
    </r>
    <r>
      <rPr>
        <sz val="11"/>
        <color rgb="FFFF0000"/>
        <rFont val="Arial"/>
        <family val="2"/>
      </rPr>
      <t xml:space="preserve">Contrôle visuel de la maturité des melons récoltés sur les melons présents en station
</t>
    </r>
    <r>
      <rPr>
        <sz val="11"/>
        <rFont val="Arial"/>
        <family val="2"/>
      </rPr>
      <t xml:space="preserve">
</t>
    </r>
    <r>
      <rPr>
        <i/>
        <sz val="11"/>
        <rFont val="Arial"/>
        <family val="2"/>
      </rPr>
      <t>Fiche parcellaire</t>
    </r>
  </si>
  <si>
    <r>
      <rPr>
        <b/>
        <strike/>
        <sz val="11"/>
        <color rgb="FFFF0000"/>
        <rFont val="Arial"/>
        <family val="2"/>
      </rPr>
      <t>Entre le 1er juillet et le 30 septembre</t>
    </r>
    <r>
      <rPr>
        <b/>
        <sz val="11"/>
        <color rgb="FFFF0000"/>
        <rFont val="Arial"/>
        <family val="2"/>
      </rPr>
      <t xml:space="preserve">
Lorsque les melons présentent les critères apparents de maturité cités ci-dessous et que leur qualité organoleptique est homogène
Un passage est réalisé dans les parcelles avant les premières récoltes en vue de déterminer la date du début de cueillette, en se basant sur des critères apparents de maturité. 
Les critères apparents de maturité sont : 
- Un degré Brix de 12° minimum
- Une fermeté comprise entre 1 et 7
- la couleur de l’écorce avec un début de virement vers le jaune/blanc, 
- la craquelure pédonculaire : elle se caractérise par un anneau translucide autour de la queue, ou à son décollement (petite craquelure tout autour).
- le flétrissement et/ ou jaunissement  de la première feuille située à proximité du fruit  
- le séchage de la vrille la plus proche du fruit</t>
    </r>
  </si>
  <si>
    <t>Défaut d'évaluation des critères apparents de maturité</t>
  </si>
  <si>
    <r>
      <rPr>
        <strike/>
        <sz val="11"/>
        <color rgb="FFFF0000"/>
        <rFont val="Arial"/>
        <family val="2"/>
      </rPr>
      <t>Non respect de la période de récolte</t>
    </r>
    <r>
      <rPr>
        <sz val="11"/>
        <color rgb="FFFF0000"/>
        <rFont val="Arial"/>
        <family val="2"/>
      </rPr>
      <t xml:space="preserve">
Récolte avant validation de l'évaluation de chacun des critères apparents de maturité</t>
    </r>
  </si>
  <si>
    <r>
      <t xml:space="preserve">Retrait du bénéfice du signe
</t>
    </r>
    <r>
      <rPr>
        <i/>
        <sz val="11"/>
        <color rgb="FFFF0000"/>
        <rFont val="Arial"/>
        <family val="2"/>
      </rPr>
      <t>(Contrôle supplémentaire)</t>
    </r>
  </si>
  <si>
    <t>Caractéristiques organoleptiques non conformes</t>
  </si>
  <si>
    <r>
      <rPr>
        <b/>
        <u/>
        <sz val="11"/>
        <rFont val="Arial"/>
        <family val="2"/>
      </rPr>
      <t>Q° :</t>
    </r>
    <r>
      <rPr>
        <sz val="11"/>
        <rFont val="Arial"/>
        <family val="2"/>
      </rPr>
      <t xml:space="preserve"> Sur quel enregistrement sont mentionnés les résultats d'évaluation des différents critères permettant de valider le déclenchement de la récolte. OU reformuler : "Conservations des résultats…"       --&gt; </t>
    </r>
  </si>
  <si>
    <r>
      <t xml:space="preserve">Contrôle documentaire du respect des délais d'expédition
</t>
    </r>
    <r>
      <rPr>
        <i/>
        <strike/>
        <sz val="11"/>
        <color rgb="FFFF0000"/>
        <rFont val="Arial"/>
        <family val="2"/>
      </rPr>
      <t>Registre des expéditions</t>
    </r>
    <r>
      <rPr>
        <sz val="11"/>
        <rFont val="Arial"/>
        <family val="2"/>
      </rPr>
      <t xml:space="preserve">
</t>
    </r>
    <r>
      <rPr>
        <i/>
        <sz val="11"/>
        <color rgb="FFFF0000"/>
        <rFont val="Arial"/>
        <family val="2"/>
      </rPr>
      <t>Fiches palox ou fiches tracteur
Bons de livraison</t>
    </r>
  </si>
  <si>
    <r>
      <t xml:space="preserve">Conservation des certificats d'alimentarité des matériaux utilisés pour le conditionnement ou mention d'étiquetage des conditionnement précisant l'aptitude au contact alimentaire
</t>
    </r>
    <r>
      <rPr>
        <sz val="11"/>
        <color rgb="FFFF0000"/>
        <rFont val="Arial"/>
        <family val="2"/>
      </rPr>
      <t>Enregistrement et conservation des dates de cueillette et de conditionnement</t>
    </r>
  </si>
  <si>
    <r>
      <t>Enregistrement</t>
    </r>
    <r>
      <rPr>
        <sz val="11"/>
        <color rgb="FFFF0000"/>
        <rFont val="Arial"/>
        <family val="2"/>
      </rPr>
      <t xml:space="preserve"> et conservation</t>
    </r>
    <r>
      <rPr>
        <sz val="11"/>
        <rFont val="Arial"/>
        <family val="2"/>
      </rPr>
      <t xml:space="preserve"> </t>
    </r>
    <r>
      <rPr>
        <strike/>
        <sz val="11"/>
        <color rgb="FFFF0000"/>
        <rFont val="Arial"/>
        <family val="2"/>
      </rPr>
      <t>des produits expédiés</t>
    </r>
    <r>
      <rPr>
        <sz val="11"/>
        <color rgb="FFFF0000"/>
        <rFont val="Arial"/>
        <family val="2"/>
      </rPr>
      <t xml:space="preserve"> des dates de cueillette et d'expédition</t>
    </r>
  </si>
  <si>
    <r>
      <t xml:space="preserve">Contrôle visuel des modalités de conditionnement
Contrôle documentaire de l'aptitude au contact alimentaire des conditionnements utilisés
</t>
    </r>
    <r>
      <rPr>
        <sz val="11"/>
        <color rgb="FFFF0000"/>
        <rFont val="Arial"/>
        <family val="2"/>
      </rPr>
      <t>Contrôle documentaire du respect du délai de conditionnement</t>
    </r>
    <r>
      <rPr>
        <sz val="11"/>
        <rFont val="Arial"/>
        <family val="2"/>
      </rPr>
      <t xml:space="preserve">
</t>
    </r>
    <r>
      <rPr>
        <i/>
        <sz val="11"/>
        <rFont val="Arial"/>
        <family val="2"/>
      </rPr>
      <t>Certificat d'alimentarité ou étiquetage</t>
    </r>
    <r>
      <rPr>
        <sz val="11"/>
        <rFont val="Arial"/>
        <family val="2"/>
      </rPr>
      <t xml:space="preserve">
</t>
    </r>
    <r>
      <rPr>
        <i/>
        <sz val="11"/>
        <color rgb="FFFF0000"/>
        <rFont val="Arial"/>
        <family val="2"/>
      </rPr>
      <t>Fiches palox ou fiches tracteur
Bons de livraison</t>
    </r>
  </si>
  <si>
    <t>Les dates de cueillette sont notées sur les fiches palox ou fiches tracteur.
Les dates de conditionnment et d'expédition sont enregistrées avec le numéro de lot sur les bons de livraison. Ce numéro de lot répertorie la date de cuillette, les parcelles, le conditionnement et l'expédition.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</si>
</sst>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x14ac:knownFonts="1">
    <font>
      <sz val="11"/>
      <color theme="1"/>
      <name val="Calibri"/>
      <family val="2"/>
      <scheme val="minor"/>
    </font>
    <font>
      <sz val="11"/>
      <color theme="1"/>
      <name val="Arial"/>
      <family val="2"/>
    </font>
    <font>
      <b/>
      <sz val="9"/>
      <color theme="1"/>
      <name val="Arial"/>
      <family val="2"/>
    </font>
    <font>
      <sz val="11"/>
      <color theme="1"/>
      <name val="Calibri"/>
      <family val="1"/>
      <scheme val="minor"/>
    </font>
    <font>
      <sz val="16"/>
      <color theme="3" tint="-0.249977111117893"/>
      <name val="Cambria"/>
      <family val="1"/>
      <scheme val="major"/>
    </font>
    <font>
      <u/>
      <sz val="16"/>
      <color theme="3" tint="-0.249977111117893"/>
      <name val="Cambria"/>
      <family val="1"/>
      <scheme val="major"/>
    </font>
    <font>
      <sz val="16"/>
      <color theme="1"/>
      <name val="Cambria"/>
      <family val="1"/>
      <scheme val="major"/>
    </font>
    <font>
      <sz val="14"/>
      <color theme="3" tint="0.39997558519241921"/>
      <name val="Cambria"/>
      <family val="1"/>
      <scheme val="major"/>
    </font>
    <font>
      <u/>
      <sz val="14"/>
      <color theme="3" tint="0.39997558519241921"/>
      <name val="Cambria"/>
      <family val="1"/>
      <scheme val="major"/>
    </font>
    <font>
      <sz val="11"/>
      <name val="Arial"/>
      <family val="2"/>
    </font>
    <font>
      <u/>
      <sz val="11"/>
      <color theme="1"/>
      <name val="Calibri"/>
      <family val="1"/>
      <scheme val="minor"/>
    </font>
    <font>
      <b/>
      <sz val="11"/>
      <color theme="1"/>
      <name val="Cambria"/>
      <family val="1"/>
      <scheme val="major"/>
    </font>
    <font>
      <sz val="20"/>
      <color theme="1"/>
      <name val="Cambria"/>
      <family val="1"/>
      <scheme val="major"/>
    </font>
    <font>
      <sz val="11"/>
      <color theme="1"/>
      <name val="Cambria"/>
      <family val="1"/>
      <scheme val="major"/>
    </font>
    <font>
      <b/>
      <sz val="12"/>
      <color theme="1"/>
      <name val="Cambria"/>
      <family val="1"/>
      <scheme val="major"/>
    </font>
    <font>
      <u/>
      <sz val="14"/>
      <color theme="3" tint="0.39994506668294322"/>
      <name val="Cambria"/>
      <family val="1"/>
      <scheme val="major"/>
    </font>
    <font>
      <sz val="11"/>
      <name val="Calibri"/>
      <family val="2"/>
      <scheme val="minor"/>
    </font>
    <font>
      <sz val="11"/>
      <color rgb="FFFF0000"/>
      <name val="Arial"/>
      <family val="2"/>
    </font>
    <font>
      <b/>
      <sz val="16"/>
      <name val="Cambria"/>
      <family val="1"/>
      <scheme val="major"/>
    </font>
    <font>
      <i/>
      <sz val="11"/>
      <color theme="1"/>
      <name val="Arial"/>
      <family val="2"/>
    </font>
    <font>
      <b/>
      <sz val="12"/>
      <color theme="1"/>
      <name val="Arial"/>
      <family val="2"/>
    </font>
    <font>
      <b/>
      <sz val="11"/>
      <name val="Arial"/>
      <family val="2"/>
    </font>
    <font>
      <i/>
      <sz val="9"/>
      <name val="Arial"/>
      <family val="2"/>
    </font>
    <font>
      <b/>
      <sz val="20"/>
      <name val="Cambria"/>
      <family val="1"/>
      <scheme val="major"/>
    </font>
    <font>
      <b/>
      <sz val="11"/>
      <name val="Cambria"/>
      <family val="1"/>
      <scheme val="major"/>
    </font>
    <font>
      <i/>
      <sz val="11"/>
      <name val="Arial"/>
      <family val="2"/>
    </font>
    <font>
      <sz val="8"/>
      <name val="Calibri"/>
      <family val="2"/>
      <scheme val="minor"/>
    </font>
    <font>
      <sz val="10"/>
      <color theme="1"/>
      <name val="Arial"/>
      <family val="2"/>
    </font>
    <font>
      <b/>
      <sz val="11"/>
      <color theme="1"/>
      <name val="Arial"/>
      <family val="2"/>
    </font>
    <font>
      <strike/>
      <sz val="11"/>
      <name val="Arial"/>
      <family val="2"/>
    </font>
    <font>
      <sz val="11"/>
      <name val="Calibri"/>
      <family val="1"/>
      <scheme val="minor"/>
    </font>
    <font>
      <b/>
      <sz val="11"/>
      <color rgb="FFFF0000"/>
      <name val="Arial"/>
      <family val="2"/>
    </font>
    <font>
      <b/>
      <strike/>
      <sz val="11"/>
      <color rgb="FFFF0000"/>
      <name val="Arial"/>
      <family val="2"/>
    </font>
    <font>
      <strike/>
      <sz val="11"/>
      <color rgb="FFFF0000"/>
      <name val="Arial"/>
      <family val="2"/>
    </font>
    <font>
      <i/>
      <sz val="11"/>
      <color rgb="FFFF0000"/>
      <name val="Arial"/>
      <family val="2"/>
    </font>
    <font>
      <i/>
      <strike/>
      <sz val="11"/>
      <color rgb="FFFF0000"/>
      <name val="Arial"/>
      <family val="2"/>
    </font>
    <font>
      <sz val="11"/>
      <color rgb="FF7030A0"/>
      <name val="Arial"/>
      <family val="2"/>
    </font>
    <font>
      <b/>
      <u/>
      <sz val="11"/>
      <name val="Arial"/>
      <family val="2"/>
    </font>
    <font>
      <sz val="11"/>
      <color rgb="FF00B050"/>
      <name val="Arial"/>
      <family val="2"/>
    </font>
  </fonts>
  <fills count="13">
    <fill>
      <patternFill patternType="none"/>
    </fill>
    <fill>
      <patternFill patternType="gray125"/>
    </fill>
    <fill>
      <patternFill patternType="solid">
        <fgColor theme="4" tint="0.39997558519241921"/>
        <bgColor indexed="64"/>
      </patternFill>
    </fill>
    <fill>
      <patternFill patternType="solid">
        <fgColor theme="9" tint="0.39997558519241921"/>
        <bgColor indexed="64"/>
      </patternFill>
    </fill>
    <fill>
      <patternFill patternType="solid">
        <fgColor theme="7" tint="0.39997558519241921"/>
        <bgColor indexed="64"/>
      </patternFill>
    </fill>
    <fill>
      <patternFill patternType="solid">
        <fgColor theme="5" tint="0.39997558519241921"/>
        <bgColor indexed="64"/>
      </patternFill>
    </fill>
    <fill>
      <patternFill patternType="solid">
        <fgColor rgb="FF92D050"/>
        <bgColor indexed="64"/>
      </patternFill>
    </fill>
    <fill>
      <patternFill patternType="solid">
        <fgColor theme="4" tint="0.79998168889431442"/>
        <bgColor indexed="64"/>
      </patternFill>
    </fill>
    <fill>
      <patternFill patternType="solid">
        <fgColor rgb="FFFFFF00"/>
        <bgColor indexed="64"/>
      </patternFill>
    </fill>
    <fill>
      <patternFill patternType="solid">
        <fgColor rgb="FFFFFFCC"/>
        <bgColor indexed="64"/>
      </patternFill>
    </fill>
    <fill>
      <patternFill patternType="solid">
        <fgColor theme="0"/>
        <bgColor indexed="64"/>
      </patternFill>
    </fill>
    <fill>
      <patternFill patternType="solid">
        <fgColor theme="5" tint="0.79998168889431442"/>
        <bgColor indexed="64"/>
      </patternFill>
    </fill>
    <fill>
      <patternFill patternType="solid">
        <fgColor theme="6" tint="0.59999389629810485"/>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175">
    <xf numFmtId="0" fontId="0" fillId="0" borderId="0" xfId="0"/>
    <xf numFmtId="0" fontId="1" fillId="0" borderId="0" xfId="0" applyFont="1"/>
    <xf numFmtId="0" fontId="0" fillId="0" borderId="0" xfId="0" applyAlignment="1"/>
    <xf numFmtId="0" fontId="5" fillId="0" borderId="0" xfId="0" applyFont="1" applyBorder="1" applyAlignment="1">
      <alignment horizontal="left" vertical="center"/>
    </xf>
    <xf numFmtId="0" fontId="10" fillId="0" borderId="0" xfId="0" applyFont="1" applyBorder="1" applyAlignment="1">
      <alignment wrapText="1"/>
    </xf>
    <xf numFmtId="0" fontId="1" fillId="0" borderId="0" xfId="0" applyFont="1" applyAlignment="1">
      <alignment horizontal="right" vertical="center" wrapText="1"/>
    </xf>
    <xf numFmtId="0" fontId="1" fillId="0" borderId="0" xfId="0" applyFont="1" applyAlignment="1">
      <alignment vertical="center"/>
    </xf>
    <xf numFmtId="0" fontId="0" fillId="0" borderId="0" xfId="0" applyAlignment="1">
      <alignment vertical="center"/>
    </xf>
    <xf numFmtId="0" fontId="0" fillId="0" borderId="0" xfId="0" applyAlignment="1">
      <alignment horizontal="right" vertical="center" wrapText="1"/>
    </xf>
    <xf numFmtId="0" fontId="1" fillId="0" borderId="0" xfId="0" applyFont="1" applyAlignment="1">
      <alignment horizontal="left" vertical="center"/>
    </xf>
    <xf numFmtId="0" fontId="0" fillId="0" borderId="0" xfId="0" applyNumberFormat="1"/>
    <xf numFmtId="0" fontId="1" fillId="0" borderId="0" xfId="0" applyNumberFormat="1" applyFont="1"/>
    <xf numFmtId="0" fontId="0" fillId="0" borderId="0" xfId="0" quotePrefix="1" applyNumberFormat="1"/>
    <xf numFmtId="0" fontId="2" fillId="0" borderId="0" xfId="0" applyNumberFormat="1" applyFont="1" applyBorder="1" applyAlignment="1"/>
    <xf numFmtId="0" fontId="0" fillId="0" borderId="0" xfId="0" applyNumberFormat="1" applyBorder="1"/>
    <xf numFmtId="0" fontId="0" fillId="0" borderId="0" xfId="0" applyNumberFormat="1" applyBorder="1" applyAlignment="1"/>
    <xf numFmtId="0" fontId="0" fillId="0" borderId="0" xfId="0" applyNumberFormat="1" applyAlignment="1">
      <alignment vertical="top"/>
    </xf>
    <xf numFmtId="0" fontId="0" fillId="0" borderId="0" xfId="0" applyNumberFormat="1" applyAlignment="1">
      <alignment vertical="top" wrapText="1"/>
    </xf>
    <xf numFmtId="0" fontId="0" fillId="0" borderId="0" xfId="0" applyNumberFormat="1" applyAlignment="1"/>
    <xf numFmtId="0" fontId="1" fillId="0" borderId="1" xfId="0" applyNumberFormat="1" applyFont="1" applyBorder="1"/>
    <xf numFmtId="0" fontId="1" fillId="0" borderId="1" xfId="0" applyNumberFormat="1" applyFont="1" applyBorder="1" applyAlignment="1">
      <alignment vertical="top" wrapText="1"/>
    </xf>
    <xf numFmtId="0" fontId="0" fillId="0" borderId="0" xfId="0" applyNumberFormat="1" applyAlignment="1">
      <alignment horizontal="left" vertical="top"/>
    </xf>
    <xf numFmtId="0" fontId="3" fillId="0" borderId="12" xfId="0" applyNumberFormat="1" applyFont="1" applyBorder="1" applyAlignment="1">
      <alignment vertical="top" wrapText="1"/>
    </xf>
    <xf numFmtId="0" fontId="0" fillId="0" borderId="0" xfId="0" applyNumberFormat="1" applyAlignment="1">
      <alignment horizontal="center"/>
    </xf>
    <xf numFmtId="0" fontId="0" fillId="0" borderId="0" xfId="0" applyNumberFormat="1" applyFont="1"/>
    <xf numFmtId="0" fontId="16" fillId="0" borderId="1" xfId="0" applyFont="1" applyFill="1" applyBorder="1"/>
    <xf numFmtId="0" fontId="16" fillId="0" borderId="0" xfId="0" applyFont="1" applyFill="1"/>
    <xf numFmtId="0" fontId="1" fillId="0" borderId="0" xfId="0" applyFont="1" applyAlignment="1">
      <alignment horizontal="left" vertical="center" indent="3"/>
    </xf>
    <xf numFmtId="0" fontId="1" fillId="0" borderId="0" xfId="0" quotePrefix="1" applyNumberFormat="1" applyFont="1"/>
    <xf numFmtId="0" fontId="0" fillId="9" borderId="1" xfId="0" applyFont="1" applyFill="1" applyBorder="1" applyAlignment="1">
      <alignment horizontal="left" vertical="top" wrapText="1"/>
    </xf>
    <xf numFmtId="0" fontId="1" fillId="0" borderId="1" xfId="0" applyNumberFormat="1" applyFont="1" applyFill="1" applyBorder="1" applyAlignment="1">
      <alignment horizontal="center" vertical="top" wrapText="1"/>
    </xf>
    <xf numFmtId="0" fontId="1" fillId="2" borderId="1" xfId="0" applyNumberFormat="1" applyFont="1" applyFill="1" applyBorder="1" applyAlignment="1">
      <alignment horizontal="left" vertical="center" wrapText="1"/>
    </xf>
    <xf numFmtId="0" fontId="1" fillId="8" borderId="1" xfId="0" applyFont="1" applyFill="1" applyBorder="1" applyAlignment="1">
      <alignment horizontal="center" vertical="top" wrapText="1"/>
    </xf>
    <xf numFmtId="0" fontId="1" fillId="0" borderId="1" xfId="0" applyFont="1" applyFill="1" applyBorder="1" applyAlignment="1">
      <alignment horizontal="center" vertical="top" wrapText="1"/>
    </xf>
    <xf numFmtId="0" fontId="1" fillId="4" borderId="1" xfId="0" applyFont="1" applyFill="1" applyBorder="1" applyAlignment="1">
      <alignment horizontal="center" vertical="top" wrapText="1"/>
    </xf>
    <xf numFmtId="0" fontId="1" fillId="2" borderId="1" xfId="0" applyNumberFormat="1" applyFont="1" applyFill="1" applyBorder="1" applyAlignment="1">
      <alignment horizontal="center" vertical="top" wrapText="1"/>
    </xf>
    <xf numFmtId="0" fontId="9" fillId="2" borderId="1" xfId="0" applyNumberFormat="1" applyFont="1" applyFill="1" applyBorder="1" applyAlignment="1">
      <alignment horizontal="center" vertical="top" wrapText="1"/>
    </xf>
    <xf numFmtId="0" fontId="1" fillId="3" borderId="1" xfId="0" applyFont="1" applyFill="1" applyBorder="1" applyAlignment="1">
      <alignment horizontal="center" vertical="top" wrapText="1"/>
    </xf>
    <xf numFmtId="0" fontId="1" fillId="6" borderId="1" xfId="0" applyNumberFormat="1" applyFont="1" applyFill="1" applyBorder="1" applyAlignment="1">
      <alignment horizontal="center" vertical="top" wrapText="1"/>
    </xf>
    <xf numFmtId="0" fontId="9" fillId="0" borderId="1" xfId="0" applyNumberFormat="1" applyFont="1" applyFill="1" applyBorder="1" applyAlignment="1">
      <alignment horizontal="center" vertical="top" wrapText="1"/>
    </xf>
    <xf numFmtId="0" fontId="1" fillId="5" borderId="1" xfId="0" applyNumberFormat="1" applyFont="1" applyFill="1" applyBorder="1" applyAlignment="1">
      <alignment horizontal="center" vertical="top" wrapText="1"/>
    </xf>
    <xf numFmtId="0" fontId="9" fillId="5" borderId="1" xfId="0" applyNumberFormat="1" applyFont="1" applyFill="1" applyBorder="1" applyAlignment="1">
      <alignment horizontal="center" vertical="top" wrapText="1"/>
    </xf>
    <xf numFmtId="0" fontId="1" fillId="5" borderId="3" xfId="0" applyNumberFormat="1" applyFont="1" applyFill="1" applyBorder="1" applyAlignment="1">
      <alignment horizontal="center" vertical="top" wrapText="1"/>
    </xf>
    <xf numFmtId="0" fontId="1" fillId="9" borderId="1" xfId="0" applyFont="1" applyFill="1" applyBorder="1" applyAlignment="1">
      <alignment horizontal="left" vertical="top" wrapText="1"/>
    </xf>
    <xf numFmtId="0" fontId="1" fillId="0" borderId="0" xfId="0" applyNumberFormat="1" applyFont="1" applyAlignment="1">
      <alignment vertical="top" wrapText="1"/>
    </xf>
    <xf numFmtId="0" fontId="20" fillId="0" borderId="0" xfId="0" applyNumberFormat="1" applyFont="1" applyAlignment="1">
      <alignment vertical="top" wrapText="1"/>
    </xf>
    <xf numFmtId="0" fontId="1" fillId="0" borderId="1" xfId="0" applyFont="1" applyBorder="1"/>
    <xf numFmtId="0" fontId="9" fillId="0" borderId="1" xfId="0" applyFont="1" applyFill="1" applyBorder="1" applyAlignment="1">
      <alignment vertical="top" wrapText="1"/>
    </xf>
    <xf numFmtId="0" fontId="1" fillId="0" borderId="1" xfId="0" applyFont="1" applyFill="1" applyBorder="1" applyAlignment="1">
      <alignment horizontal="center" vertical="top"/>
    </xf>
    <xf numFmtId="0" fontId="1" fillId="0" borderId="1" xfId="0" quotePrefix="1" applyFont="1" applyFill="1" applyBorder="1" applyAlignment="1">
      <alignment horizontal="center" vertical="top"/>
    </xf>
    <xf numFmtId="0" fontId="9" fillId="0" borderId="1" xfId="0" applyFont="1" applyFill="1" applyBorder="1" applyAlignment="1">
      <alignment horizontal="center" vertical="top" wrapText="1"/>
    </xf>
    <xf numFmtId="0" fontId="1" fillId="0" borderId="1" xfId="0" applyFont="1" applyBorder="1" applyAlignment="1">
      <alignment horizontal="center"/>
    </xf>
    <xf numFmtId="0" fontId="9" fillId="0" borderId="1" xfId="0" quotePrefix="1" applyFont="1" applyFill="1" applyBorder="1" applyAlignment="1">
      <alignment horizontal="center" vertical="top" wrapText="1"/>
    </xf>
    <xf numFmtId="0" fontId="9" fillId="0" borderId="1" xfId="0" applyFont="1" applyBorder="1" applyAlignment="1">
      <alignment horizontal="center" vertical="top" wrapText="1"/>
    </xf>
    <xf numFmtId="0" fontId="9" fillId="0" borderId="1" xfId="0" applyFont="1" applyFill="1" applyBorder="1"/>
    <xf numFmtId="0" fontId="9" fillId="0" borderId="13" xfId="0" quotePrefix="1" applyFont="1" applyFill="1" applyBorder="1" applyAlignment="1">
      <alignment horizontal="center" vertical="top" wrapText="1"/>
    </xf>
    <xf numFmtId="0" fontId="9" fillId="0" borderId="1" xfId="0" applyFont="1" applyFill="1" applyBorder="1" applyAlignment="1">
      <alignment horizontal="left" vertical="top" wrapText="1"/>
    </xf>
    <xf numFmtId="0" fontId="9" fillId="0" borderId="2" xfId="0" applyFont="1" applyFill="1" applyBorder="1" applyAlignment="1">
      <alignment vertical="top" wrapText="1"/>
    </xf>
    <xf numFmtId="0" fontId="9" fillId="4" borderId="1" xfId="0" applyFont="1" applyFill="1" applyBorder="1" applyAlignment="1">
      <alignment horizontal="center" vertical="top" wrapText="1"/>
    </xf>
    <xf numFmtId="0" fontId="1" fillId="0" borderId="1" xfId="0" applyFont="1" applyBorder="1" applyAlignment="1">
      <alignment horizontal="center" vertical="top" wrapText="1"/>
    </xf>
    <xf numFmtId="0" fontId="9" fillId="0" borderId="1" xfId="0" quotePrefix="1" applyFont="1" applyFill="1" applyBorder="1" applyAlignment="1">
      <alignment vertical="top" wrapText="1"/>
    </xf>
    <xf numFmtId="0" fontId="21" fillId="0" borderId="1" xfId="0" applyFont="1" applyFill="1" applyBorder="1" applyAlignment="1">
      <alignment vertical="top" wrapText="1"/>
    </xf>
    <xf numFmtId="0" fontId="9" fillId="0" borderId="1" xfId="0" applyFont="1" applyFill="1" applyBorder="1" applyAlignment="1">
      <alignment horizontal="center" vertical="top"/>
    </xf>
    <xf numFmtId="0" fontId="1" fillId="0" borderId="1" xfId="0" applyFont="1" applyBorder="1" applyAlignment="1">
      <alignment vertical="top" wrapText="1"/>
    </xf>
    <xf numFmtId="0" fontId="9" fillId="0" borderId="1" xfId="0" applyFont="1" applyBorder="1" applyAlignment="1">
      <alignment vertical="top" wrapText="1"/>
    </xf>
    <xf numFmtId="0" fontId="9" fillId="0" borderId="1" xfId="0" quotePrefix="1" applyFont="1" applyFill="1" applyBorder="1" applyAlignment="1">
      <alignment horizontal="left" vertical="top" wrapText="1"/>
    </xf>
    <xf numFmtId="0" fontId="9" fillId="0" borderId="1" xfId="0" applyFont="1" applyBorder="1" applyAlignment="1">
      <alignment horizontal="left" vertical="top" wrapText="1"/>
    </xf>
    <xf numFmtId="0" fontId="17" fillId="9" borderId="1" xfId="0" applyFont="1" applyFill="1" applyBorder="1" applyAlignment="1">
      <alignment horizontal="left" vertical="top" wrapText="1"/>
    </xf>
    <xf numFmtId="0" fontId="9" fillId="10" borderId="1" xfId="0" applyFont="1" applyFill="1" applyBorder="1" applyAlignment="1">
      <alignment vertical="top" wrapText="1"/>
    </xf>
    <xf numFmtId="0" fontId="9" fillId="10" borderId="1" xfId="0" applyFont="1" applyFill="1" applyBorder="1"/>
    <xf numFmtId="0" fontId="16" fillId="10" borderId="0" xfId="0" applyFont="1" applyFill="1"/>
    <xf numFmtId="0" fontId="9" fillId="0" borderId="1" xfId="0" quotePrefix="1" applyFont="1" applyBorder="1" applyAlignment="1">
      <alignment vertical="top" wrapText="1"/>
    </xf>
    <xf numFmtId="0" fontId="27" fillId="0" borderId="0" xfId="0" applyFont="1" applyAlignment="1">
      <alignment horizontal="justify" vertical="center"/>
    </xf>
    <xf numFmtId="0" fontId="1" fillId="0" borderId="1" xfId="0" applyNumberFormat="1" applyFont="1" applyFill="1" applyBorder="1" applyAlignment="1">
      <alignment wrapText="1"/>
    </xf>
    <xf numFmtId="0" fontId="0" fillId="0" borderId="0" xfId="0" applyNumberFormat="1" applyFont="1" applyAlignment="1">
      <alignment vertical="top" wrapText="1"/>
    </xf>
    <xf numFmtId="0" fontId="0" fillId="0" borderId="0" xfId="0" applyNumberFormat="1" applyFont="1" applyAlignment="1">
      <alignment vertical="top"/>
    </xf>
    <xf numFmtId="0" fontId="21" fillId="0" borderId="2" xfId="0" applyFont="1" applyFill="1" applyBorder="1" applyAlignment="1">
      <alignment vertical="top" wrapText="1"/>
    </xf>
    <xf numFmtId="0" fontId="9" fillId="9" borderId="1" xfId="0" applyFont="1" applyFill="1" applyBorder="1" applyAlignment="1">
      <alignment horizontal="left" vertical="top" wrapText="1"/>
    </xf>
    <xf numFmtId="0" fontId="9" fillId="8" borderId="1" xfId="0" applyFont="1" applyFill="1" applyBorder="1" applyAlignment="1">
      <alignment horizontal="center" vertical="top" wrapText="1"/>
    </xf>
    <xf numFmtId="0" fontId="9" fillId="9" borderId="1" xfId="0" applyFont="1" applyFill="1" applyBorder="1"/>
    <xf numFmtId="0" fontId="9" fillId="9" borderId="1" xfId="0" applyFont="1" applyFill="1" applyBorder="1" applyAlignment="1">
      <alignment horizontal="justify" vertical="center"/>
    </xf>
    <xf numFmtId="0" fontId="16" fillId="0" borderId="0" xfId="0" applyNumberFormat="1" applyFont="1"/>
    <xf numFmtId="0" fontId="9" fillId="0" borderId="1" xfId="0" applyFont="1" applyBorder="1" applyAlignment="1">
      <alignment horizontal="center" vertical="top"/>
    </xf>
    <xf numFmtId="0" fontId="9" fillId="9" borderId="1" xfId="0" applyNumberFormat="1" applyFont="1" applyFill="1" applyBorder="1"/>
    <xf numFmtId="0" fontId="9" fillId="0" borderId="0" xfId="0" applyNumberFormat="1" applyFont="1"/>
    <xf numFmtId="0" fontId="0" fillId="0" borderId="0" xfId="0" applyNumberFormat="1" applyAlignment="1">
      <alignment horizontal="center" vertical="top"/>
    </xf>
    <xf numFmtId="0" fontId="0" fillId="0" borderId="0" xfId="0" applyNumberFormat="1" applyAlignment="1">
      <alignment horizontal="center" vertical="top" wrapText="1"/>
    </xf>
    <xf numFmtId="0" fontId="9" fillId="0" borderId="1" xfId="0" applyNumberFormat="1" applyFont="1" applyBorder="1" applyAlignment="1">
      <alignment horizontal="center" vertical="top"/>
    </xf>
    <xf numFmtId="0" fontId="9" fillId="0" borderId="1" xfId="0" quotePrefix="1" applyFont="1" applyBorder="1" applyAlignment="1">
      <alignment horizontal="left" vertical="top" wrapText="1"/>
    </xf>
    <xf numFmtId="0" fontId="9" fillId="0" borderId="1" xfId="0" applyFont="1" applyBorder="1" applyAlignment="1">
      <alignment horizontal="left" vertical="top"/>
    </xf>
    <xf numFmtId="0" fontId="9" fillId="0" borderId="1" xfId="0" applyNumberFormat="1" applyFont="1" applyBorder="1" applyAlignment="1">
      <alignment vertical="top" wrapText="1"/>
    </xf>
    <xf numFmtId="0" fontId="9" fillId="0" borderId="1" xfId="0" applyNumberFormat="1" applyFont="1" applyBorder="1" applyAlignment="1">
      <alignment vertical="top"/>
    </xf>
    <xf numFmtId="0" fontId="0" fillId="0" borderId="0" xfId="0" applyNumberFormat="1" applyFont="1" applyAlignment="1">
      <alignment horizontal="center" vertical="top" wrapText="1"/>
    </xf>
    <xf numFmtId="0" fontId="21" fillId="0" borderId="1" xfId="0" applyFont="1" applyFill="1" applyBorder="1" applyAlignment="1">
      <alignment horizontal="center" vertical="top" wrapText="1"/>
    </xf>
    <xf numFmtId="0" fontId="9" fillId="10" borderId="1" xfId="0" applyFont="1" applyFill="1" applyBorder="1" applyAlignment="1">
      <alignment horizontal="center" vertical="top" wrapText="1"/>
    </xf>
    <xf numFmtId="0" fontId="16" fillId="0" borderId="0" xfId="0" applyFont="1"/>
    <xf numFmtId="0" fontId="21" fillId="9" borderId="1" xfId="0" applyFont="1" applyFill="1" applyBorder="1" applyAlignment="1">
      <alignment horizontal="left" vertical="top" wrapText="1"/>
    </xf>
    <xf numFmtId="0" fontId="9" fillId="9" borderId="1" xfId="0" applyFont="1" applyFill="1" applyBorder="1" applyAlignment="1">
      <alignment vertical="top"/>
    </xf>
    <xf numFmtId="0" fontId="21" fillId="0" borderId="1" xfId="0" applyFont="1" applyBorder="1" applyAlignment="1">
      <alignment vertical="top" wrapText="1"/>
    </xf>
    <xf numFmtId="0" fontId="21" fillId="0" borderId="1" xfId="0" applyFont="1" applyBorder="1" applyAlignment="1">
      <alignment horizontal="center" vertical="top" wrapText="1"/>
    </xf>
    <xf numFmtId="0" fontId="1" fillId="0" borderId="1" xfId="0" applyNumberFormat="1" applyFont="1" applyBorder="1" applyAlignment="1">
      <alignment horizontal="center" vertical="top" wrapText="1"/>
    </xf>
    <xf numFmtId="0" fontId="9" fillId="11" borderId="1" xfId="0" applyFont="1" applyFill="1" applyBorder="1" applyAlignment="1">
      <alignment vertical="top" wrapText="1"/>
    </xf>
    <xf numFmtId="0" fontId="9" fillId="11" borderId="1" xfId="0" quotePrefix="1" applyFont="1" applyFill="1" applyBorder="1" applyAlignment="1">
      <alignment vertical="top" wrapText="1"/>
    </xf>
    <xf numFmtId="0" fontId="9" fillId="0" borderId="1" xfId="0" applyFont="1" applyBorder="1" applyAlignment="1">
      <alignment horizontal="left" vertical="center" wrapText="1"/>
    </xf>
    <xf numFmtId="0" fontId="36" fillId="9" borderId="1" xfId="0" applyFont="1" applyFill="1" applyBorder="1" applyAlignment="1">
      <alignment horizontal="left" vertical="top" wrapText="1"/>
    </xf>
    <xf numFmtId="0" fontId="17" fillId="0" borderId="1" xfId="0" applyFont="1" applyBorder="1" applyAlignment="1">
      <alignment horizontal="center" vertical="top"/>
    </xf>
    <xf numFmtId="0" fontId="0" fillId="0" borderId="0" xfId="0" applyAlignment="1">
      <alignment vertical="top" wrapText="1"/>
    </xf>
    <xf numFmtId="0" fontId="9" fillId="12" borderId="1" xfId="0" applyFont="1" applyFill="1" applyBorder="1" applyAlignment="1">
      <alignment horizontal="left" vertical="top" wrapText="1"/>
    </xf>
    <xf numFmtId="0" fontId="17" fillId="12" borderId="1" xfId="0" applyFont="1" applyFill="1" applyBorder="1" applyAlignment="1">
      <alignment vertical="top" wrapText="1"/>
    </xf>
    <xf numFmtId="0" fontId="17" fillId="12" borderId="1" xfId="0" quotePrefix="1" applyFont="1" applyFill="1" applyBorder="1" applyAlignment="1">
      <alignment horizontal="center" vertical="top" wrapText="1"/>
    </xf>
    <xf numFmtId="0" fontId="17" fillId="12" borderId="1" xfId="0" applyFont="1" applyFill="1" applyBorder="1" applyAlignment="1">
      <alignment horizontal="center" vertical="top" wrapText="1"/>
    </xf>
    <xf numFmtId="0" fontId="9" fillId="12" borderId="1" xfId="0" applyFont="1" applyFill="1" applyBorder="1" applyAlignment="1">
      <alignment vertical="top" wrapText="1"/>
    </xf>
    <xf numFmtId="0" fontId="17" fillId="0" borderId="0" xfId="0" applyFont="1" applyFill="1" applyAlignment="1">
      <alignment horizontal="right" vertical="center" wrapText="1"/>
    </xf>
    <xf numFmtId="0" fontId="17" fillId="0" borderId="0" xfId="0" applyFont="1" applyFill="1" applyAlignment="1">
      <alignment vertical="center"/>
    </xf>
    <xf numFmtId="0" fontId="1" fillId="0" borderId="0" xfId="0" applyFont="1" applyFill="1" applyAlignment="1">
      <alignment vertical="center"/>
    </xf>
    <xf numFmtId="0" fontId="28" fillId="0" borderId="1" xfId="0" applyNumberFormat="1" applyFont="1" applyFill="1" applyBorder="1" applyAlignment="1">
      <alignment vertical="top" wrapText="1"/>
    </xf>
    <xf numFmtId="0" fontId="1" fillId="0" borderId="1" xfId="0" applyNumberFormat="1" applyFont="1" applyFill="1" applyBorder="1" applyAlignment="1">
      <alignment vertical="top" wrapText="1"/>
    </xf>
    <xf numFmtId="0" fontId="28" fillId="0" borderId="1" xfId="0" applyNumberFormat="1" applyFont="1" applyFill="1" applyBorder="1" applyAlignment="1">
      <alignment wrapText="1"/>
    </xf>
    <xf numFmtId="0" fontId="17" fillId="0" borderId="1" xfId="0" applyFont="1" applyFill="1" applyBorder="1" applyAlignment="1">
      <alignment horizontal="left" vertical="top" wrapText="1"/>
    </xf>
    <xf numFmtId="0" fontId="17" fillId="0" borderId="1" xfId="0" applyFont="1" applyFill="1" applyBorder="1" applyAlignment="1">
      <alignment vertical="top" wrapText="1"/>
    </xf>
    <xf numFmtId="0" fontId="33" fillId="0" borderId="1" xfId="0" applyFont="1" applyFill="1" applyBorder="1" applyAlignment="1">
      <alignment horizontal="left" vertical="top" wrapText="1"/>
    </xf>
    <xf numFmtId="0" fontId="33" fillId="0" borderId="1" xfId="0" applyFont="1" applyFill="1" applyBorder="1" applyAlignment="1">
      <alignment vertical="top" wrapText="1"/>
    </xf>
    <xf numFmtId="0" fontId="1" fillId="0" borderId="1" xfId="0" applyFont="1" applyFill="1" applyBorder="1" applyAlignment="1">
      <alignment horizontal="justify" vertical="center" wrapText="1"/>
    </xf>
    <xf numFmtId="0" fontId="28" fillId="0" borderId="1" xfId="0" applyFont="1" applyFill="1" applyBorder="1" applyAlignment="1">
      <alignment horizontal="justify" vertical="center" wrapText="1"/>
    </xf>
    <xf numFmtId="0" fontId="32" fillId="0" borderId="1" xfId="0" applyNumberFormat="1" applyFont="1" applyFill="1" applyBorder="1" applyAlignment="1">
      <alignment vertical="top" wrapText="1"/>
    </xf>
    <xf numFmtId="0" fontId="32" fillId="0" borderId="1" xfId="0" applyFont="1" applyFill="1" applyBorder="1" applyAlignment="1">
      <alignment horizontal="justify" vertical="center" wrapText="1"/>
    </xf>
    <xf numFmtId="0" fontId="33" fillId="0" borderId="1" xfId="0" applyNumberFormat="1" applyFont="1" applyFill="1" applyBorder="1" applyAlignment="1">
      <alignment vertical="top" wrapText="1"/>
    </xf>
    <xf numFmtId="0" fontId="33" fillId="0" borderId="1" xfId="0" applyFont="1" applyFill="1" applyBorder="1" applyAlignment="1">
      <alignment horizontal="justify" vertical="center" wrapText="1"/>
    </xf>
    <xf numFmtId="0" fontId="28" fillId="0" borderId="1" xfId="0" applyFont="1" applyFill="1" applyBorder="1" applyAlignment="1">
      <alignment horizontal="left" vertical="center" wrapText="1"/>
    </xf>
    <xf numFmtId="0" fontId="31" fillId="0" borderId="1" xfId="0" applyFont="1" applyFill="1" applyBorder="1" applyAlignment="1">
      <alignment horizontal="center" vertical="top" wrapText="1"/>
    </xf>
    <xf numFmtId="0" fontId="31" fillId="0" borderId="1" xfId="0" applyFont="1" applyFill="1" applyBorder="1" applyAlignment="1">
      <alignment vertical="top" wrapText="1"/>
    </xf>
    <xf numFmtId="0" fontId="9" fillId="0" borderId="1" xfId="0" applyFont="1" applyFill="1" applyBorder="1" applyAlignment="1">
      <alignment horizontal="justify" vertical="center" wrapText="1"/>
    </xf>
    <xf numFmtId="0" fontId="21" fillId="0" borderId="1" xfId="0" applyNumberFormat="1" applyFont="1" applyFill="1" applyBorder="1" applyAlignment="1">
      <alignment vertical="top" wrapText="1"/>
    </xf>
    <xf numFmtId="0" fontId="21" fillId="0" borderId="1" xfId="0" applyFont="1" applyFill="1" applyBorder="1" applyAlignment="1">
      <alignment horizontal="justify" vertical="center" wrapText="1"/>
    </xf>
    <xf numFmtId="0" fontId="17" fillId="0" borderId="1" xfId="0" applyFont="1" applyFill="1" applyBorder="1" applyAlignment="1">
      <alignment horizontal="center" vertical="top" wrapText="1"/>
    </xf>
    <xf numFmtId="0" fontId="17" fillId="0" borderId="1" xfId="0" quotePrefix="1" applyFont="1" applyFill="1" applyBorder="1" applyAlignment="1">
      <alignment vertical="top" wrapText="1"/>
    </xf>
    <xf numFmtId="0" fontId="17" fillId="0" borderId="13" xfId="0" quotePrefix="1" applyFont="1" applyFill="1" applyBorder="1" applyAlignment="1">
      <alignment horizontal="center" vertical="top" wrapText="1"/>
    </xf>
    <xf numFmtId="0" fontId="17" fillId="0" borderId="1" xfId="0" applyFont="1" applyFill="1" applyBorder="1" applyAlignment="1">
      <alignment horizontal="center" vertical="top"/>
    </xf>
    <xf numFmtId="0" fontId="33" fillId="0" borderId="1" xfId="0" applyFont="1" applyFill="1" applyBorder="1" applyAlignment="1">
      <alignment horizontal="center" vertical="top" wrapText="1"/>
    </xf>
    <xf numFmtId="0" fontId="33" fillId="0" borderId="1" xfId="0" quotePrefix="1" applyFont="1" applyFill="1" applyBorder="1" applyAlignment="1">
      <alignment vertical="top" wrapText="1"/>
    </xf>
    <xf numFmtId="0" fontId="33" fillId="0" borderId="13" xfId="0" quotePrefix="1" applyFont="1" applyFill="1" applyBorder="1" applyAlignment="1">
      <alignment horizontal="center" vertical="top" wrapText="1"/>
    </xf>
    <xf numFmtId="0" fontId="33" fillId="0" borderId="1" xfId="0" applyFont="1" applyFill="1" applyBorder="1" applyAlignment="1">
      <alignment horizontal="center" vertical="top"/>
    </xf>
    <xf numFmtId="0" fontId="32" fillId="0" borderId="1" xfId="0" applyFont="1" applyFill="1" applyBorder="1" applyAlignment="1">
      <alignment horizontal="center" vertical="top" wrapText="1"/>
    </xf>
    <xf numFmtId="0" fontId="32" fillId="0" borderId="1" xfId="0" applyFont="1" applyFill="1" applyBorder="1" applyAlignment="1">
      <alignment vertical="top" wrapText="1"/>
    </xf>
    <xf numFmtId="0" fontId="33" fillId="0" borderId="2" xfId="0" applyFont="1" applyFill="1" applyBorder="1" applyAlignment="1">
      <alignment vertical="top" wrapText="1"/>
    </xf>
    <xf numFmtId="0" fontId="17" fillId="0" borderId="2" xfId="0" applyFont="1" applyFill="1" applyBorder="1" applyAlignment="1">
      <alignment vertical="top" wrapText="1"/>
    </xf>
    <xf numFmtId="0" fontId="33" fillId="0" borderId="1" xfId="0" quotePrefix="1" applyFont="1" applyFill="1" applyBorder="1" applyAlignment="1">
      <alignment horizontal="left" vertical="top" wrapText="1"/>
    </xf>
    <xf numFmtId="0" fontId="17" fillId="0" borderId="1" xfId="0" quotePrefix="1" applyFont="1" applyFill="1" applyBorder="1" applyAlignment="1">
      <alignment horizontal="left" vertical="top" wrapText="1"/>
    </xf>
    <xf numFmtId="0" fontId="13" fillId="7" borderId="4" xfId="0" applyNumberFormat="1" applyFont="1" applyFill="1" applyBorder="1" applyAlignment="1">
      <alignment horizontal="center" vertical="center" wrapText="1"/>
    </xf>
    <xf numFmtId="0" fontId="1" fillId="7" borderId="5" xfId="0" applyNumberFormat="1" applyFont="1" applyFill="1" applyBorder="1" applyAlignment="1">
      <alignment horizontal="center" vertical="center" wrapText="1"/>
    </xf>
    <xf numFmtId="0" fontId="1" fillId="7" borderId="6" xfId="0" applyNumberFormat="1" applyFont="1" applyFill="1" applyBorder="1" applyAlignment="1">
      <alignment horizontal="center" vertical="center" wrapText="1"/>
    </xf>
    <xf numFmtId="0" fontId="1" fillId="7" borderId="7" xfId="0" applyNumberFormat="1" applyFont="1" applyFill="1" applyBorder="1" applyAlignment="1">
      <alignment horizontal="center" vertical="center" wrapText="1"/>
    </xf>
    <xf numFmtId="0" fontId="1" fillId="7" borderId="0" xfId="0" applyNumberFormat="1" applyFont="1" applyFill="1" applyBorder="1" applyAlignment="1">
      <alignment horizontal="center" vertical="center" wrapText="1"/>
    </xf>
    <xf numFmtId="0" fontId="1" fillId="7" borderId="8" xfId="0" applyNumberFormat="1" applyFont="1" applyFill="1" applyBorder="1" applyAlignment="1">
      <alignment horizontal="center" vertical="center" wrapText="1"/>
    </xf>
    <xf numFmtId="0" fontId="1" fillId="7" borderId="9" xfId="0" applyNumberFormat="1" applyFont="1" applyFill="1" applyBorder="1" applyAlignment="1">
      <alignment horizontal="center" vertical="center" wrapText="1"/>
    </xf>
    <xf numFmtId="0" fontId="1" fillId="7" borderId="10" xfId="0" applyNumberFormat="1" applyFont="1" applyFill="1" applyBorder="1" applyAlignment="1">
      <alignment horizontal="center" vertical="center" wrapText="1"/>
    </xf>
    <xf numFmtId="0" fontId="1" fillId="7" borderId="11" xfId="0" applyNumberFormat="1" applyFont="1" applyFill="1" applyBorder="1" applyAlignment="1">
      <alignment horizontal="center" vertical="center" wrapText="1"/>
    </xf>
    <xf numFmtId="0" fontId="4" fillId="0" borderId="0" xfId="0" applyNumberFormat="1" applyFont="1" applyBorder="1" applyAlignment="1">
      <alignment horizontal="left" vertical="top" wrapText="1"/>
    </xf>
    <xf numFmtId="0" fontId="3" fillId="0" borderId="0" xfId="0" applyNumberFormat="1" applyFont="1" applyBorder="1" applyAlignment="1">
      <alignment horizontal="left" vertical="top" wrapText="1"/>
    </xf>
    <xf numFmtId="0" fontId="9" fillId="0" borderId="0" xfId="0" applyNumberFormat="1" applyFont="1" applyFill="1" applyBorder="1" applyAlignment="1">
      <alignment horizontal="justify" vertical="justify" wrapText="1"/>
    </xf>
    <xf numFmtId="0" fontId="1" fillId="0" borderId="0" xfId="0" quotePrefix="1" applyNumberFormat="1" applyFont="1" applyAlignment="1">
      <alignment horizontal="left" wrapText="1"/>
    </xf>
    <xf numFmtId="0" fontId="1" fillId="2" borderId="3" xfId="0" applyNumberFormat="1" applyFont="1" applyFill="1" applyBorder="1" applyAlignment="1">
      <alignment horizontal="left" vertical="center" wrapText="1"/>
    </xf>
    <xf numFmtId="0" fontId="1" fillId="2" borderId="13" xfId="0" applyNumberFormat="1" applyFont="1" applyFill="1" applyBorder="1" applyAlignment="1">
      <alignment horizontal="left" vertical="center" wrapText="1"/>
    </xf>
    <xf numFmtId="0" fontId="1" fillId="0" borderId="2" xfId="0" applyNumberFormat="1" applyFont="1" applyFill="1" applyBorder="1" applyAlignment="1">
      <alignment vertical="top" wrapText="1"/>
    </xf>
    <xf numFmtId="0" fontId="1" fillId="0" borderId="15" xfId="0" applyNumberFormat="1" applyFont="1" applyFill="1" applyBorder="1" applyAlignment="1">
      <alignment vertical="top" wrapText="1"/>
    </xf>
    <xf numFmtId="0" fontId="1" fillId="0" borderId="16" xfId="0" applyNumberFormat="1" applyFont="1" applyFill="1" applyBorder="1" applyAlignment="1">
      <alignment vertical="top" wrapText="1"/>
    </xf>
    <xf numFmtId="0" fontId="1" fillId="0" borderId="2" xfId="0" applyFont="1" applyFill="1" applyBorder="1" applyAlignment="1">
      <alignment horizontal="justify" vertical="top" wrapText="1"/>
    </xf>
    <xf numFmtId="0" fontId="1" fillId="0" borderId="15" xfId="0" applyFont="1" applyFill="1" applyBorder="1" applyAlignment="1">
      <alignment horizontal="justify" vertical="top"/>
    </xf>
    <xf numFmtId="0" fontId="1" fillId="0" borderId="16" xfId="0" applyFont="1" applyFill="1" applyBorder="1" applyAlignment="1">
      <alignment horizontal="justify" vertical="top"/>
    </xf>
    <xf numFmtId="0" fontId="3" fillId="0" borderId="12" xfId="0" applyNumberFormat="1" applyFont="1" applyBorder="1" applyAlignment="1">
      <alignment horizontal="left" vertical="top" wrapText="1"/>
    </xf>
    <xf numFmtId="0" fontId="22" fillId="0" borderId="14" xfId="0" applyNumberFormat="1" applyFont="1" applyBorder="1" applyAlignment="1">
      <alignment horizontal="left" vertical="top" wrapText="1"/>
    </xf>
    <xf numFmtId="0" fontId="3" fillId="0" borderId="12" xfId="0" applyNumberFormat="1" applyFont="1" applyBorder="1" applyAlignment="1">
      <alignment horizontal="justify" vertical="top" wrapText="1"/>
    </xf>
    <xf numFmtId="0" fontId="7" fillId="0" borderId="12" xfId="0" applyNumberFormat="1" applyFont="1" applyBorder="1" applyAlignment="1">
      <alignment horizontal="left" vertical="top" wrapText="1"/>
    </xf>
    <xf numFmtId="0" fontId="30" fillId="0" borderId="0" xfId="0" applyFont="1" applyFill="1" applyAlignment="1">
      <alignment horizontal="justify" vertical="top" wrapText="1"/>
    </xf>
    <xf numFmtId="0" fontId="17" fillId="0" borderId="0" xfId="0" applyFont="1" applyFill="1" applyAlignment="1">
      <alignment horizontal="justify" vertical="top" wrapText="1"/>
    </xf>
  </cellXfs>
  <cellStyles count="1">
    <cellStyle name="Normal" xfId="0" builtinId="0"/>
  </cellStyles>
  <dxfs count="0"/>
  <tableStyles count="0" defaultTableStyle="TableStyleMedium2" defaultPivotStyle="PivotStyleMedium9"/>
  <colors>
    <mruColors>
      <color rgb="FFC489FF"/>
      <color rgb="FFFFFFCC"/>
      <color rgb="FFA38EB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xdr:col>
      <xdr:colOff>698500</xdr:colOff>
      <xdr:row>22</xdr:row>
      <xdr:rowOff>31752</xdr:rowOff>
    </xdr:from>
    <xdr:to>
      <xdr:col>5</xdr:col>
      <xdr:colOff>704881</xdr:colOff>
      <xdr:row>31</xdr:row>
      <xdr:rowOff>49448</xdr:rowOff>
    </xdr:to>
    <xdr:pic>
      <xdr:nvPicPr>
        <xdr:cNvPr id="2" name="Image 1">
          <a:extLst>
            <a:ext uri="{FF2B5EF4-FFF2-40B4-BE49-F238E27FC236}">
              <a16:creationId xmlns:a16="http://schemas.microsoft.com/office/drawing/2014/main" id="{2BD1D8E2-CDB9-41D6-96F2-BCDA70D6352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44420" y="4062732"/>
          <a:ext cx="2549225" cy="161416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85296"/>
      </a:hlink>
      <a:folHlink>
        <a:srgbClr val="993366"/>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8:H45"/>
  <sheetViews>
    <sheetView view="pageBreakPreview" zoomScale="80" zoomScaleNormal="100" zoomScaleSheetLayoutView="80" workbookViewId="0">
      <selection activeCell="E4" sqref="E4"/>
    </sheetView>
  </sheetViews>
  <sheetFormatPr baseColWidth="10" defaultColWidth="11.5546875" defaultRowHeight="14.4" x14ac:dyDescent="0.3"/>
  <cols>
    <col min="1" max="1" width="11.5546875" style="10"/>
    <col min="2" max="2" width="8.88671875" style="10" customWidth="1"/>
    <col min="3" max="7" width="11.5546875" style="10"/>
    <col min="8" max="8" width="14.6640625" style="10" customWidth="1"/>
    <col min="9" max="16384" width="11.5546875" style="10"/>
  </cols>
  <sheetData>
    <row r="8" spans="2:8" ht="7.5" customHeight="1" thickBot="1" x14ac:dyDescent="0.35"/>
    <row r="9" spans="2:8" ht="14.7" customHeight="1" x14ac:dyDescent="0.3">
      <c r="B9" s="148" t="s">
        <v>142</v>
      </c>
      <c r="C9" s="149"/>
      <c r="D9" s="149"/>
      <c r="E9" s="149"/>
      <c r="F9" s="149"/>
      <c r="G9" s="149"/>
      <c r="H9" s="150"/>
    </row>
    <row r="10" spans="2:8" x14ac:dyDescent="0.3">
      <c r="B10" s="151"/>
      <c r="C10" s="152"/>
      <c r="D10" s="152"/>
      <c r="E10" s="152"/>
      <c r="F10" s="152"/>
      <c r="G10" s="152"/>
      <c r="H10" s="153"/>
    </row>
    <row r="11" spans="2:8" x14ac:dyDescent="0.3">
      <c r="B11" s="151"/>
      <c r="C11" s="152"/>
      <c r="D11" s="152"/>
      <c r="E11" s="152"/>
      <c r="F11" s="152"/>
      <c r="G11" s="152"/>
      <c r="H11" s="153"/>
    </row>
    <row r="12" spans="2:8" x14ac:dyDescent="0.3">
      <c r="B12" s="151"/>
      <c r="C12" s="152"/>
      <c r="D12" s="152"/>
      <c r="E12" s="152"/>
      <c r="F12" s="152"/>
      <c r="G12" s="152"/>
      <c r="H12" s="153"/>
    </row>
    <row r="13" spans="2:8" x14ac:dyDescent="0.3">
      <c r="B13" s="151"/>
      <c r="C13" s="152"/>
      <c r="D13" s="152"/>
      <c r="E13" s="152"/>
      <c r="F13" s="152"/>
      <c r="G13" s="152"/>
      <c r="H13" s="153"/>
    </row>
    <row r="14" spans="2:8" x14ac:dyDescent="0.3">
      <c r="B14" s="151"/>
      <c r="C14" s="152"/>
      <c r="D14" s="152"/>
      <c r="E14" s="152"/>
      <c r="F14" s="152"/>
      <c r="G14" s="152"/>
      <c r="H14" s="153"/>
    </row>
    <row r="15" spans="2:8" x14ac:dyDescent="0.3">
      <c r="B15" s="151"/>
      <c r="C15" s="152"/>
      <c r="D15" s="152"/>
      <c r="E15" s="152"/>
      <c r="F15" s="152"/>
      <c r="G15" s="152"/>
      <c r="H15" s="153"/>
    </row>
    <row r="16" spans="2:8" x14ac:dyDescent="0.3">
      <c r="B16" s="151"/>
      <c r="C16" s="152"/>
      <c r="D16" s="152"/>
      <c r="E16" s="152"/>
      <c r="F16" s="152"/>
      <c r="G16" s="152"/>
      <c r="H16" s="153"/>
    </row>
    <row r="17" spans="2:8" x14ac:dyDescent="0.3">
      <c r="B17" s="151"/>
      <c r="C17" s="152"/>
      <c r="D17" s="152"/>
      <c r="E17" s="152"/>
      <c r="F17" s="152"/>
      <c r="G17" s="152"/>
      <c r="H17" s="153"/>
    </row>
    <row r="18" spans="2:8" ht="22.5" customHeight="1" thickBot="1" x14ac:dyDescent="0.35">
      <c r="B18" s="154"/>
      <c r="C18" s="155"/>
      <c r="D18" s="155"/>
      <c r="E18" s="155"/>
      <c r="F18" s="155"/>
      <c r="G18" s="155"/>
      <c r="H18" s="156"/>
    </row>
    <row r="36" spans="2:7" x14ac:dyDescent="0.3">
      <c r="B36" s="11"/>
    </row>
    <row r="37" spans="2:7" x14ac:dyDescent="0.3">
      <c r="C37" s="12"/>
    </row>
    <row r="38" spans="2:7" x14ac:dyDescent="0.3">
      <c r="C38" s="12"/>
    </row>
    <row r="39" spans="2:7" x14ac:dyDescent="0.3">
      <c r="C39" s="12"/>
    </row>
    <row r="42" spans="2:7" s="14" customFormat="1" x14ac:dyDescent="0.3">
      <c r="B42" s="13"/>
      <c r="C42" s="13"/>
      <c r="D42" s="13"/>
      <c r="E42" s="13"/>
      <c r="F42" s="13"/>
      <c r="G42" s="13"/>
    </row>
    <row r="43" spans="2:7" s="14" customFormat="1" x14ac:dyDescent="0.3">
      <c r="B43" s="15"/>
      <c r="C43" s="15"/>
      <c r="D43" s="15"/>
      <c r="E43" s="15"/>
      <c r="F43" s="15"/>
      <c r="G43" s="15"/>
    </row>
    <row r="44" spans="2:7" s="14" customFormat="1" x14ac:dyDescent="0.3">
      <c r="B44" s="15"/>
      <c r="C44" s="15"/>
      <c r="D44" s="15"/>
      <c r="E44" s="15"/>
      <c r="F44" s="15"/>
      <c r="G44" s="15"/>
    </row>
    <row r="45" spans="2:7" s="14" customFormat="1" x14ac:dyDescent="0.3">
      <c r="B45" s="15"/>
      <c r="C45" s="15"/>
      <c r="D45" s="15"/>
      <c r="E45" s="15"/>
      <c r="F45" s="15"/>
      <c r="G45" s="15"/>
    </row>
  </sheetData>
  <mergeCells count="1">
    <mergeCell ref="B9:H18"/>
  </mergeCells>
  <printOptions horizontalCentered="1"/>
  <pageMargins left="0.23622047244094491" right="0.27559055118110237" top="1.3385826771653544" bottom="0.74803149606299213" header="0.31496062992125984" footer="0.31496062992125984"/>
  <pageSetup paperSize="9" scale="94" fitToHeight="0" orientation="portrait" r:id="rId1"/>
  <headerFooter>
    <oddHeader>&amp;L&amp;G&amp;C&amp;"Arial,Gras"&amp;14DISPOSITIONS DE CONTRÔLE SPECIFIQUES&amp;"Arial,Normal"&amp;11
---------------
&amp;K000000Melon du Haut-Poitou&amp;R&amp;"Arial,Gras"PC &amp;K000000IG 461 V03&amp;K01+000
&amp;KFF0000Emission : 15/11/2022&amp;K01+000
&amp;"Arial,Normal"Page &amp;P / &amp;N</oddHeader>
  </headerFooter>
  <drawing r:id="rId2"/>
  <legacyDrawingHF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5" tint="0.59999389629810485"/>
    <pageSetUpPr fitToPage="1"/>
  </sheetPr>
  <dimension ref="A1:S43"/>
  <sheetViews>
    <sheetView topLeftCell="A33" zoomScale="70" zoomScaleNormal="70" zoomScaleSheetLayoutView="80" workbookViewId="0">
      <selection activeCell="H43" sqref="H43"/>
    </sheetView>
  </sheetViews>
  <sheetFormatPr baseColWidth="10" defaultColWidth="11.5546875" defaultRowHeight="14.4" x14ac:dyDescent="0.3"/>
  <cols>
    <col min="1" max="1" width="6.88671875" style="10" customWidth="1"/>
    <col min="2" max="2" width="17.33203125" style="10" customWidth="1"/>
    <col min="3" max="3" width="8.88671875" style="23" customWidth="1"/>
    <col min="4" max="4" width="13.6640625" style="23" hidden="1" customWidth="1"/>
    <col min="5" max="5" width="20.6640625" style="10" customWidth="1"/>
    <col min="6" max="6" width="58.88671875" style="17" customWidth="1"/>
    <col min="7" max="7" width="5.5546875" style="23" customWidth="1"/>
    <col min="8" max="8" width="31.6640625" style="17" customWidth="1"/>
    <col min="9" max="9" width="11.44140625" style="86" customWidth="1"/>
    <col min="10" max="10" width="11.33203125" style="86" customWidth="1"/>
    <col min="11" max="12" width="22.44140625" style="17" customWidth="1"/>
    <col min="13" max="14" width="23.6640625" style="17" customWidth="1"/>
    <col min="15" max="16" width="11.5546875" style="10"/>
    <col min="17" max="18" width="0" style="10" hidden="1" customWidth="1"/>
    <col min="19" max="19" width="30.109375" style="11" customWidth="1"/>
    <col min="20" max="16384" width="11.5546875" style="10"/>
  </cols>
  <sheetData>
    <row r="1" spans="1:19" ht="98.4" customHeight="1" x14ac:dyDescent="0.3">
      <c r="B1" s="169" t="s">
        <v>278</v>
      </c>
      <c r="C1" s="169"/>
      <c r="D1" s="169"/>
      <c r="E1" s="169"/>
      <c r="F1" s="169"/>
      <c r="G1" s="169"/>
      <c r="H1" s="169"/>
      <c r="I1" s="169"/>
      <c r="J1" s="169"/>
      <c r="K1" s="169"/>
      <c r="L1" s="169"/>
      <c r="M1" s="169"/>
      <c r="N1" s="169"/>
    </row>
    <row r="2" spans="1:19" s="24" customFormat="1" ht="98.4" x14ac:dyDescent="0.3">
      <c r="A2" s="30" t="s">
        <v>20</v>
      </c>
      <c r="B2" s="40" t="s">
        <v>24</v>
      </c>
      <c r="C2" s="40" t="s">
        <v>1</v>
      </c>
      <c r="D2" s="38" t="s">
        <v>17</v>
      </c>
      <c r="E2" s="41" t="s">
        <v>2</v>
      </c>
      <c r="F2" s="39" t="s">
        <v>18</v>
      </c>
      <c r="G2" s="39" t="s">
        <v>14</v>
      </c>
      <c r="H2" s="40" t="s">
        <v>8</v>
      </c>
      <c r="I2" s="40" t="s">
        <v>9</v>
      </c>
      <c r="J2" s="40" t="s">
        <v>51</v>
      </c>
      <c r="K2" s="40" t="s">
        <v>10</v>
      </c>
      <c r="L2" s="40" t="s">
        <v>11</v>
      </c>
      <c r="M2" s="40" t="s">
        <v>49</v>
      </c>
      <c r="N2" s="40" t="s">
        <v>50</v>
      </c>
      <c r="O2" s="30" t="s">
        <v>3</v>
      </c>
      <c r="P2" s="30" t="s">
        <v>19</v>
      </c>
      <c r="Q2" s="30"/>
      <c r="R2" s="30"/>
      <c r="S2" s="32" t="s">
        <v>48</v>
      </c>
    </row>
    <row r="3" spans="1:19" s="26" customFormat="1" ht="79.95" customHeight="1" x14ac:dyDescent="0.3">
      <c r="A3" s="25"/>
      <c r="B3" s="47" t="s">
        <v>113</v>
      </c>
      <c r="C3" s="93" t="s">
        <v>109</v>
      </c>
      <c r="D3" s="99" t="str">
        <f>VLOOKUP(C3,'mod ctrl'!$C$3:$G$160,2,FALSE)</f>
        <v>Melon du Haut-Poitou</v>
      </c>
      <c r="E3" s="98" t="str">
        <f>VLOOKUP(C3,'mod ctrl'!$C$3:$G$160,3,FALSE)</f>
        <v>Situation géographique de la parcelle</v>
      </c>
      <c r="F3" s="98" t="str">
        <f>VLOOKUP(C3,'mod ctrl'!$C$3:$G$160,4,FALSE)</f>
        <v>Parcelle située dans l'aire géographique de l'IGP</v>
      </c>
      <c r="G3" s="53" t="str">
        <f>VLOOKUP(C3,'mod ctrl'!$C$3:$G$160,5,FALSE)</f>
        <v>PPC</v>
      </c>
      <c r="H3" s="66" t="s">
        <v>140</v>
      </c>
      <c r="I3" s="53" t="s">
        <v>97</v>
      </c>
      <c r="J3" s="53" t="s">
        <v>55</v>
      </c>
      <c r="K3" s="64" t="s">
        <v>98</v>
      </c>
      <c r="L3" s="66" t="s">
        <v>279</v>
      </c>
      <c r="M3" s="71" t="s">
        <v>99</v>
      </c>
      <c r="N3" s="71" t="s">
        <v>56</v>
      </c>
      <c r="O3" s="50" t="s">
        <v>23</v>
      </c>
      <c r="P3" s="63">
        <f>VLOOKUP(C3,'mod ctrl'!$C$3:$N$160,10,FALSE)</f>
        <v>0</v>
      </c>
      <c r="Q3" s="63">
        <f>VLOOKUP(C3,'mod ctrl'!$C$3:$N$160,11,FALSE)</f>
        <v>0</v>
      </c>
      <c r="R3" s="63" t="str">
        <f>VLOOKUP(C3,'mod ctrl'!$C$3:$N$160,12,FALSE)</f>
        <v>idem Op5 DCC Tous SIQO /
C2 des DCC Œufs et Poules LR</v>
      </c>
      <c r="S3" s="43"/>
    </row>
    <row r="4" spans="1:19" s="26" customFormat="1" ht="40.950000000000003" customHeight="1" x14ac:dyDescent="0.3">
      <c r="A4" s="25"/>
      <c r="B4" s="47" t="s">
        <v>113</v>
      </c>
      <c r="C4" s="93" t="s">
        <v>109</v>
      </c>
      <c r="D4" s="99" t="str">
        <f>VLOOKUP(C4,'mod ctrl'!$C$3:$G$160,2,FALSE)</f>
        <v>Melon du Haut-Poitou</v>
      </c>
      <c r="E4" s="98" t="str">
        <f>VLOOKUP(C4,'mod ctrl'!$C$3:$G$160,3,FALSE)</f>
        <v>Situation géographique de la parcelle</v>
      </c>
      <c r="F4" s="98" t="str">
        <f>VLOOKUP(C4,'mod ctrl'!$C$3:$G$160,4,FALSE)</f>
        <v>Parcelle située dans l'aire géographique de l'IGP</v>
      </c>
      <c r="G4" s="53" t="str">
        <f>VLOOKUP(C4,'mod ctrl'!$C$3:$G$160,5,FALSE)</f>
        <v>PPC</v>
      </c>
      <c r="H4" s="66" t="s">
        <v>140</v>
      </c>
      <c r="I4" s="53" t="s">
        <v>57</v>
      </c>
      <c r="J4" s="53" t="s">
        <v>55</v>
      </c>
      <c r="K4" s="65" t="s">
        <v>120</v>
      </c>
      <c r="L4" s="56" t="s">
        <v>100</v>
      </c>
      <c r="M4" s="56" t="s">
        <v>252</v>
      </c>
      <c r="N4" s="56" t="s">
        <v>101</v>
      </c>
      <c r="O4" s="50" t="s">
        <v>23</v>
      </c>
      <c r="P4" s="63">
        <f>VLOOKUP(C4,'mod ctrl'!$C$3:$N$160,10,FALSE)</f>
        <v>0</v>
      </c>
      <c r="Q4" s="63">
        <f>VLOOKUP(C4,'mod ctrl'!$C$3:$N$160,11,FALSE)</f>
        <v>0</v>
      </c>
      <c r="R4" s="63" t="str">
        <f>VLOOKUP(C4,'mod ctrl'!$C$3:$N$160,12,FALSE)</f>
        <v>idem Op5 DCC Tous SIQO /
C2 des DCC Œufs et Poules LR</v>
      </c>
      <c r="S4" s="43"/>
    </row>
    <row r="5" spans="1:19" s="26" customFormat="1" ht="82.8" x14ac:dyDescent="0.3">
      <c r="A5" s="25"/>
      <c r="B5" s="47" t="s">
        <v>113</v>
      </c>
      <c r="C5" s="50" t="s">
        <v>62</v>
      </c>
      <c r="D5" s="50" t="str">
        <f>VLOOKUP(C5,'mod ctrl'!$C$3:$G$160,2,FALSE)</f>
        <v>Melon du Haut-Poitou</v>
      </c>
      <c r="E5" s="47" t="str">
        <f>VLOOKUP(C5,'mod ctrl'!$C$3:$G$160,3,FALSE)</f>
        <v>Rotation des cultures</v>
      </c>
      <c r="F5" s="47" t="str">
        <f>VLOOKUP(C5,'mod ctrl'!$C$3:$G$160,4,FALSE)</f>
        <v>Rotation de 5 ans minimum : le melon du Haut-Poitou ne pourra donc être cultivé sur une même parcelle avant la sixième année suivant celle de la plantation précédente</v>
      </c>
      <c r="G5" s="50" t="str">
        <f>VLOOKUP(C5,'mod ctrl'!$C$3:$G$160,5,FALSE)</f>
        <v>/</v>
      </c>
      <c r="H5" s="56" t="s">
        <v>121</v>
      </c>
      <c r="I5" s="94" t="s">
        <v>97</v>
      </c>
      <c r="J5" s="50" t="s">
        <v>55</v>
      </c>
      <c r="K5" s="64" t="s">
        <v>98</v>
      </c>
      <c r="L5" s="66" t="s">
        <v>279</v>
      </c>
      <c r="M5" s="71" t="s">
        <v>99</v>
      </c>
      <c r="N5" s="71" t="s">
        <v>56</v>
      </c>
      <c r="O5" s="50" t="s">
        <v>23</v>
      </c>
      <c r="P5" s="63">
        <f>VLOOKUP(C5,'mod ctrl'!$C$3:$N$160,10,FALSE)</f>
        <v>0</v>
      </c>
      <c r="Q5" s="63" t="str">
        <f>VLOOKUP(C5,'mod ctrl'!$C$3:$N$160,11,FALSE)</f>
        <v>C5 croisements autorisés</v>
      </c>
      <c r="R5" s="63" t="str">
        <f>VLOOKUP(C5,'mod ctrl'!$C$3:$N$160,12,FALSE)</f>
        <v>idem DCS Volailles LR SQ</v>
      </c>
      <c r="S5" s="67"/>
    </row>
    <row r="6" spans="1:19" s="26" customFormat="1" ht="42.6" x14ac:dyDescent="0.3">
      <c r="A6" s="25"/>
      <c r="B6" s="47" t="s">
        <v>113</v>
      </c>
      <c r="C6" s="50" t="s">
        <v>62</v>
      </c>
      <c r="D6" s="50" t="str">
        <f>VLOOKUP(C6,'mod ctrl'!$C$3:$G$160,2,FALSE)</f>
        <v>Melon du Haut-Poitou</v>
      </c>
      <c r="E6" s="47" t="str">
        <f>VLOOKUP(C6,'mod ctrl'!$C$3:$G$160,3,FALSE)</f>
        <v>Rotation des cultures</v>
      </c>
      <c r="F6" s="47" t="str">
        <f>VLOOKUP(C6,'mod ctrl'!$C$3:$G$160,4,FALSE)</f>
        <v>Rotation de 5 ans minimum : le melon du Haut-Poitou ne pourra donc être cultivé sur une même parcelle avant la sixième année suivant celle de la plantation précédente</v>
      </c>
      <c r="G6" s="50" t="str">
        <f>VLOOKUP(C6,'mod ctrl'!$C$3:$G$160,5,FALSE)</f>
        <v>/</v>
      </c>
      <c r="H6" s="56" t="s">
        <v>121</v>
      </c>
      <c r="I6" s="94" t="s">
        <v>57</v>
      </c>
      <c r="J6" s="50" t="s">
        <v>55</v>
      </c>
      <c r="K6" s="65" t="s">
        <v>120</v>
      </c>
      <c r="L6" s="56" t="s">
        <v>100</v>
      </c>
      <c r="M6" s="56" t="s">
        <v>252</v>
      </c>
      <c r="N6" s="56" t="s">
        <v>101</v>
      </c>
      <c r="O6" s="50" t="s">
        <v>23</v>
      </c>
      <c r="P6" s="63">
        <f>VLOOKUP(C6,'mod ctrl'!$C$3:$N$160,10,FALSE)</f>
        <v>0</v>
      </c>
      <c r="Q6" s="63" t="str">
        <f>VLOOKUP(C6,'mod ctrl'!$C$3:$N$160,11,FALSE)</f>
        <v>C5 croisements autorisés</v>
      </c>
      <c r="R6" s="63" t="str">
        <f>VLOOKUP(C6,'mod ctrl'!$C$3:$N$160,12,FALSE)</f>
        <v>idem DCS Volailles LR SQ</v>
      </c>
      <c r="S6" s="67"/>
    </row>
    <row r="7" spans="1:19" s="26" customFormat="1" ht="82.8" x14ac:dyDescent="0.3">
      <c r="A7" s="25"/>
      <c r="B7" s="47" t="s">
        <v>113</v>
      </c>
      <c r="C7" s="93" t="s">
        <v>63</v>
      </c>
      <c r="D7" s="99" t="str">
        <f>VLOOKUP(C7,'mod ctrl'!$C$3:$G$160,2,FALSE)</f>
        <v>Melon du Haut-Poitou</v>
      </c>
      <c r="E7" s="98" t="str">
        <f>VLOOKUP(C7,'mod ctrl'!$C$3:$G$160,3,FALSE)</f>
        <v>Texture du sol</v>
      </c>
      <c r="F7" s="98" t="str">
        <f>VLOOKUP(C7,'mod ctrl'!$C$3:$G$160,4,FALSE)</f>
        <v>Les sols de l'aire géographique destinés  la production du melon du Haut-Poitou sont exclusivement des sols argilo-calcaires</v>
      </c>
      <c r="G7" s="53" t="str">
        <f>VLOOKUP(C7,'mod ctrl'!$C$3:$G$160,5,FALSE)</f>
        <v>PPC</v>
      </c>
      <c r="H7" s="56" t="s">
        <v>199</v>
      </c>
      <c r="I7" s="53" t="s">
        <v>97</v>
      </c>
      <c r="J7" s="53" t="s">
        <v>55</v>
      </c>
      <c r="K7" s="64" t="s">
        <v>98</v>
      </c>
      <c r="L7" s="66" t="s">
        <v>279</v>
      </c>
      <c r="M7" s="71" t="s">
        <v>99</v>
      </c>
      <c r="N7" s="71" t="s">
        <v>56</v>
      </c>
      <c r="O7" s="50" t="s">
        <v>23</v>
      </c>
      <c r="P7" s="63"/>
      <c r="Q7" s="63"/>
      <c r="R7" s="63"/>
      <c r="S7" s="67"/>
    </row>
    <row r="8" spans="1:19" s="26" customFormat="1" ht="42.6" x14ac:dyDescent="0.3">
      <c r="A8" s="25"/>
      <c r="B8" s="47" t="s">
        <v>113</v>
      </c>
      <c r="C8" s="93" t="s">
        <v>63</v>
      </c>
      <c r="D8" s="99" t="str">
        <f>VLOOKUP(C8,'mod ctrl'!$C$3:$G$160,2,FALSE)</f>
        <v>Melon du Haut-Poitou</v>
      </c>
      <c r="E8" s="98" t="str">
        <f>VLOOKUP(C8,'mod ctrl'!$C$3:$G$160,3,FALSE)</f>
        <v>Texture du sol</v>
      </c>
      <c r="F8" s="98" t="str">
        <f>VLOOKUP(C8,'mod ctrl'!$C$3:$G$160,4,FALSE)</f>
        <v>Les sols de l'aire géographique destinés  la production du melon du Haut-Poitou sont exclusivement des sols argilo-calcaires</v>
      </c>
      <c r="G8" s="53" t="str">
        <f>VLOOKUP(C8,'mod ctrl'!$C$3:$G$160,5,FALSE)</f>
        <v>PPC</v>
      </c>
      <c r="H8" s="56" t="s">
        <v>199</v>
      </c>
      <c r="I8" s="50" t="s">
        <v>57</v>
      </c>
      <c r="J8" s="50" t="s">
        <v>55</v>
      </c>
      <c r="K8" s="65" t="s">
        <v>120</v>
      </c>
      <c r="L8" s="56" t="s">
        <v>100</v>
      </c>
      <c r="M8" s="56" t="s">
        <v>252</v>
      </c>
      <c r="N8" s="56" t="s">
        <v>101</v>
      </c>
      <c r="O8" s="50" t="s">
        <v>23</v>
      </c>
      <c r="P8" s="63">
        <f>VLOOKUP(C8,'mod ctrl'!$C$3:$N$160,10,FALSE)</f>
        <v>0</v>
      </c>
      <c r="Q8" s="63" t="str">
        <f>VLOOKUP(C8,'mod ctrl'!$C$3:$N$160,11,FALSE)</f>
        <v>C5 croisements autorisés</v>
      </c>
      <c r="R8" s="63" t="str">
        <f>VLOOKUP(C8,'mod ctrl'!$C$3:$N$160,12,FALSE)</f>
        <v>idem DCS Volailles LR SQ</v>
      </c>
      <c r="S8" s="43"/>
    </row>
    <row r="9" spans="1:19" s="26" customFormat="1" ht="42.6" x14ac:dyDescent="0.3">
      <c r="A9" s="25"/>
      <c r="B9" s="47" t="s">
        <v>113</v>
      </c>
      <c r="C9" s="93" t="s">
        <v>64</v>
      </c>
      <c r="D9" s="99" t="str">
        <f>VLOOKUP(C9,'mod ctrl'!$C$3:$G$160,2,FALSE)</f>
        <v>Melon du Haut-Poitou</v>
      </c>
      <c r="E9" s="98" t="str">
        <f>VLOOKUP(C9,'mod ctrl'!$C$3:$G$160,3,FALSE)</f>
        <v>Variété cultivée</v>
      </c>
      <c r="F9" s="98" t="str">
        <f>VLOOKUP(C9,'mod ctrl'!$C$3:$G$160,4,FALSE)</f>
        <v>Variété présente sur la liste des variétés autorisées établie par l'ODG</v>
      </c>
      <c r="G9" s="53" t="str">
        <f>VLOOKUP(C9,'mod ctrl'!$C$3:$G$160,5,FALSE)</f>
        <v>PPC</v>
      </c>
      <c r="H9" s="56" t="s">
        <v>122</v>
      </c>
      <c r="I9" s="50" t="s">
        <v>57</v>
      </c>
      <c r="J9" s="50" t="s">
        <v>55</v>
      </c>
      <c r="K9" s="65" t="s">
        <v>120</v>
      </c>
      <c r="L9" s="56" t="s">
        <v>100</v>
      </c>
      <c r="M9" s="56" t="s">
        <v>252</v>
      </c>
      <c r="N9" s="56" t="s">
        <v>101</v>
      </c>
      <c r="O9" s="50" t="s">
        <v>23</v>
      </c>
      <c r="P9" s="63">
        <f>VLOOKUP(C9,'mod ctrl'!$C$3:$N$160,10,FALSE)</f>
        <v>0</v>
      </c>
      <c r="Q9" s="63" t="str">
        <f>VLOOKUP(C9,'mod ctrl'!$C$3:$N$160,11,FALSE)</f>
        <v>C5 croisements autorisés</v>
      </c>
      <c r="R9" s="63" t="str">
        <f>VLOOKUP(C9,'mod ctrl'!$C$3:$N$160,12,FALSE)</f>
        <v>"+"</v>
      </c>
      <c r="S9" s="43"/>
    </row>
    <row r="10" spans="1:19" s="26" customFormat="1" ht="43.95" customHeight="1" x14ac:dyDescent="0.3">
      <c r="A10" s="25"/>
      <c r="B10" s="47" t="s">
        <v>113</v>
      </c>
      <c r="C10" s="50" t="s">
        <v>65</v>
      </c>
      <c r="D10" s="53" t="str">
        <f>VLOOKUP(C10,'mod ctrl'!$C$3:$G$160,2,FALSE)</f>
        <v>Melon du Haut-Poitou</v>
      </c>
      <c r="E10" s="64" t="str">
        <f>VLOOKUP(C10,'mod ctrl'!$C$3:$G$160,3,FALSE)</f>
        <v>Semis sous serre</v>
      </c>
      <c r="F10" s="64" t="str">
        <f>VLOOKUP(C10,'mod ctrl'!$C$3:$G$160,4,FALSE)</f>
        <v>Les semis sous serre sont effectués à partir du 1er mars jusqu'au 30 juin : le placement préalable sous serre dure de 10 à 30 jours</v>
      </c>
      <c r="G10" s="53" t="str">
        <f>VLOOKUP(C10,'mod ctrl'!$C$3:$G$160,5,FALSE)</f>
        <v>/</v>
      </c>
      <c r="H10" s="56" t="s">
        <v>201</v>
      </c>
      <c r="I10" s="50" t="s">
        <v>57</v>
      </c>
      <c r="J10" s="50" t="s">
        <v>102</v>
      </c>
      <c r="K10" s="47" t="s">
        <v>58</v>
      </c>
      <c r="L10" s="47" t="s">
        <v>103</v>
      </c>
      <c r="M10" s="47" t="s">
        <v>251</v>
      </c>
      <c r="N10" s="56" t="s">
        <v>252</v>
      </c>
      <c r="O10" s="50" t="s">
        <v>23</v>
      </c>
      <c r="P10" s="63">
        <f>VLOOKUP(C10,'mod ctrl'!$C$3:$N$160,10,FALSE)</f>
        <v>0</v>
      </c>
      <c r="Q10" s="63" t="str">
        <f>VLOOKUP(C10,'mod ctrl'!$C$3:$N$160,11,FALSE)</f>
        <v>C5 homogénéité des oisillons</v>
      </c>
      <c r="R10" s="63" t="str">
        <f>VLOOKUP(C10,'mod ctrl'!$C$3:$N$160,12,FALSE)</f>
        <v>idem DCS Volailles LR SQ</v>
      </c>
      <c r="S10" s="43"/>
    </row>
    <row r="11" spans="1:19" s="26" customFormat="1" ht="40.950000000000003" customHeight="1" x14ac:dyDescent="0.3">
      <c r="A11" s="25"/>
      <c r="B11" s="119" t="s">
        <v>113</v>
      </c>
      <c r="C11" s="134" t="s">
        <v>66</v>
      </c>
      <c r="D11" s="134" t="str">
        <f>VLOOKUP(C11,'mod ctrl'!$C$3:$G$160,2,FALSE)</f>
        <v>Melon du Haut-Poitou</v>
      </c>
      <c r="E11" s="119" t="str">
        <f>VLOOKUP(C11,'mod ctrl'!$C$3:$G$160,3,FALSE)</f>
        <v>Greffage</v>
      </c>
      <c r="F11" s="119" t="str">
        <f>VLOOKUP(C11,'mod ctrl'!$C$3:$G$160,4,FALSE)</f>
        <v>Avant le repiquage des jeunes plants en plein champ, ceux-ci peuvent être greffés sur un porte-greffe lors de leur croissance sous serre.</v>
      </c>
      <c r="G11" s="134" t="str">
        <f>VLOOKUP(C11,'mod ctrl'!$C$3:$G$160,5,FALSE)</f>
        <v>/</v>
      </c>
      <c r="H11" s="118" t="s">
        <v>294</v>
      </c>
      <c r="I11" s="134" t="s">
        <v>57</v>
      </c>
      <c r="J11" s="134" t="s">
        <v>102</v>
      </c>
      <c r="K11" s="119" t="s">
        <v>58</v>
      </c>
      <c r="L11" s="119" t="s">
        <v>103</v>
      </c>
      <c r="M11" s="119" t="s">
        <v>290</v>
      </c>
      <c r="N11" s="118" t="s">
        <v>291</v>
      </c>
      <c r="O11" s="134" t="s">
        <v>23</v>
      </c>
      <c r="P11" s="63">
        <f>VLOOKUP(C11,'mod ctrl'!$C$3:$N$160,10,FALSE)</f>
        <v>0</v>
      </c>
      <c r="Q11" s="63" t="str">
        <f>VLOOKUP(C11,'mod ctrl'!$C$3:$N$160,11,FALSE)</f>
        <v>C5 homogénéité des oisillons</v>
      </c>
      <c r="R11" s="63" t="str">
        <f>VLOOKUP(C11,'mod ctrl'!$C$3:$N$160,12,FALSE)</f>
        <v>idem DCS Volailles LR SQ</v>
      </c>
      <c r="S11" s="43"/>
    </row>
    <row r="12" spans="1:19" s="26" customFormat="1" ht="40.950000000000003" customHeight="1" x14ac:dyDescent="0.3">
      <c r="A12" s="25"/>
      <c r="B12" s="121" t="s">
        <v>113</v>
      </c>
      <c r="C12" s="138" t="s">
        <v>296</v>
      </c>
      <c r="D12" s="138" t="str">
        <f>VLOOKUP(C12,'mod ctrl'!$C$3:$G$160,2,FALSE)</f>
        <v>Melon du Haut-Poitou</v>
      </c>
      <c r="E12" s="121" t="str">
        <f>VLOOKUP(C12,'mod ctrl'!$C$3:$G$160,3,FALSE)</f>
        <v>Semis direct</v>
      </c>
      <c r="F12" s="121" t="str">
        <f>VLOOKUP(C12,'mod ctrl'!$C$3:$G$160,4,FALSE)</f>
        <v>Les semis directs peuvent être effectués à partir du 10 mai jusqu'au 20 juin, avec au préalable la préparation du lit de semence.</v>
      </c>
      <c r="G12" s="138" t="str">
        <f>VLOOKUP(C12,'mod ctrl'!$C$3:$G$160,5,FALSE)</f>
        <v>/</v>
      </c>
      <c r="H12" s="120" t="s">
        <v>200</v>
      </c>
      <c r="I12" s="138" t="s">
        <v>57</v>
      </c>
      <c r="J12" s="138" t="s">
        <v>102</v>
      </c>
      <c r="K12" s="121" t="s">
        <v>58</v>
      </c>
      <c r="L12" s="121" t="s">
        <v>103</v>
      </c>
      <c r="M12" s="121" t="s">
        <v>292</v>
      </c>
      <c r="N12" s="120" t="s">
        <v>293</v>
      </c>
      <c r="O12" s="138" t="s">
        <v>23</v>
      </c>
      <c r="P12" s="63">
        <f>VLOOKUP(C12,'mod ctrl'!$C$3:$N$160,10,FALSE)</f>
        <v>0</v>
      </c>
      <c r="Q12" s="63" t="str">
        <f>VLOOKUP(C12,'mod ctrl'!$C$3:$N$160,11,FALSE)</f>
        <v>C5 homogénéité des oisillons</v>
      </c>
      <c r="R12" s="63" t="str">
        <f>VLOOKUP(C12,'mod ctrl'!$C$3:$N$160,12,FALSE)</f>
        <v>idem DCS Volailles LR SQ</v>
      </c>
      <c r="S12" s="43"/>
    </row>
    <row r="13" spans="1:19" s="26" customFormat="1" ht="57" x14ac:dyDescent="0.3">
      <c r="A13" s="25"/>
      <c r="B13" s="47" t="s">
        <v>113</v>
      </c>
      <c r="C13" s="50" t="s">
        <v>67</v>
      </c>
      <c r="D13" s="99" t="str">
        <f>VLOOKUP(C13,'mod ctrl'!$C$3:$G$160,2,FALSE)</f>
        <v>Melon du Haut-Poitou</v>
      </c>
      <c r="E13" s="64" t="str">
        <f>VLOOKUP(C13,'mod ctrl'!$C$3:$G$160,3,FALSE)</f>
        <v>Préparation de la plantation</v>
      </c>
      <c r="F13" s="64" t="str">
        <f>VLOOKUP(C13,'mod ctrl'!$C$3:$G$160,4,FALSE)</f>
        <v>Travail du sol préalable avec notamment :
- Préparation du lit de plantation
- Désherbage</v>
      </c>
      <c r="G13" s="53" t="str">
        <f>VLOOKUP(C13,'mod ctrl'!$C$3:$G$160,5,FALSE)</f>
        <v>/</v>
      </c>
      <c r="H13" s="56" t="s">
        <v>202</v>
      </c>
      <c r="I13" s="50" t="s">
        <v>57</v>
      </c>
      <c r="J13" s="50" t="s">
        <v>102</v>
      </c>
      <c r="K13" s="60" t="s">
        <v>56</v>
      </c>
      <c r="L13" s="47" t="s">
        <v>103</v>
      </c>
      <c r="M13" s="47" t="s">
        <v>250</v>
      </c>
      <c r="N13" s="56" t="s">
        <v>252</v>
      </c>
      <c r="O13" s="50" t="s">
        <v>23</v>
      </c>
      <c r="P13" s="63">
        <f>VLOOKUP(C13,'mod ctrl'!$C$3:$N$160,10,FALSE)</f>
        <v>0</v>
      </c>
      <c r="Q13" s="63" t="str">
        <f>VLOOKUP(C13,'mod ctrl'!$C$3:$N$160,11,FALSE)</f>
        <v>C5 homogénéité des oisillons</v>
      </c>
      <c r="R13" s="63" t="str">
        <f>VLOOKUP(C13,'mod ctrl'!$C$3:$N$160,12,FALSE)</f>
        <v>idem DCS Volailles LR SQ</v>
      </c>
      <c r="S13" s="104"/>
    </row>
    <row r="14" spans="1:19" s="26" customFormat="1" ht="42.6" customHeight="1" x14ac:dyDescent="0.3">
      <c r="A14" s="25"/>
      <c r="B14" s="47" t="s">
        <v>113</v>
      </c>
      <c r="C14" s="50" t="s">
        <v>68</v>
      </c>
      <c r="D14" s="53" t="str">
        <f>VLOOKUP(C14,'mod ctrl'!$C$3:$G$160,2,FALSE)</f>
        <v>Melon du Haut-Poitou</v>
      </c>
      <c r="E14" s="64" t="str">
        <f>VLOOKUP(C14,'mod ctrl'!$C$3:$G$160,3,FALSE)</f>
        <v>Plantation</v>
      </c>
      <c r="F14" s="64" t="str">
        <f>VLOOKUP(C14,'mod ctrl'!$C$3:$G$160,4,FALSE)</f>
        <v>Les plantations sont effectuées à partir du 20/03 jusqu'au 10/07</v>
      </c>
      <c r="G14" s="53" t="str">
        <f>VLOOKUP(C14,'mod ctrl'!$C$3:$G$160,5,FALSE)</f>
        <v>/</v>
      </c>
      <c r="H14" s="56" t="s">
        <v>203</v>
      </c>
      <c r="I14" s="50" t="s">
        <v>57</v>
      </c>
      <c r="J14" s="50" t="s">
        <v>102</v>
      </c>
      <c r="K14" s="47" t="s">
        <v>58</v>
      </c>
      <c r="L14" s="47" t="s">
        <v>103</v>
      </c>
      <c r="M14" s="47" t="s">
        <v>251</v>
      </c>
      <c r="N14" s="56" t="s">
        <v>252</v>
      </c>
      <c r="O14" s="50" t="s">
        <v>23</v>
      </c>
      <c r="P14" s="63">
        <f>VLOOKUP(C14,'mod ctrl'!$C$3:$N$160,10,FALSE)</f>
        <v>0</v>
      </c>
      <c r="Q14" s="63" t="str">
        <f>VLOOKUP(C14,'mod ctrl'!$C$3:$N$160,11,FALSE)</f>
        <v>C5 homogénéité des oisillons</v>
      </c>
      <c r="R14" s="63" t="str">
        <f>VLOOKUP(C14,'mod ctrl'!$C$3:$N$160,12,FALSE)</f>
        <v>idem DCS Volailles LR SQ</v>
      </c>
      <c r="S14" s="104"/>
    </row>
    <row r="15" spans="1:19" s="26" customFormat="1" ht="57" x14ac:dyDescent="0.3">
      <c r="A15" s="25"/>
      <c r="B15" s="47" t="s">
        <v>113</v>
      </c>
      <c r="C15" s="50" t="s">
        <v>69</v>
      </c>
      <c r="D15" s="53" t="str">
        <f>VLOOKUP(C15,'mod ctrl'!$C$3:$G$160,2,FALSE)</f>
        <v>Melon du Haut-Poitou</v>
      </c>
      <c r="E15" s="64" t="str">
        <f>VLOOKUP(C15,'mod ctrl'!$C$3:$G$160,3,FALSE)</f>
        <v>Densité de plantation</v>
      </c>
      <c r="F15" s="64" t="str">
        <f>VLOOKUP(C15,'mod ctrl'!$C$3:$G$160,4,FALSE)</f>
        <v>La densité de plantation maximum est de 8000 pieds/ha</v>
      </c>
      <c r="G15" s="53" t="str">
        <f>VLOOKUP(C15,'mod ctrl'!$C$3:$G$160,5,FALSE)</f>
        <v>/</v>
      </c>
      <c r="H15" s="56" t="s">
        <v>204</v>
      </c>
      <c r="I15" s="50" t="s">
        <v>57</v>
      </c>
      <c r="J15" s="50" t="s">
        <v>102</v>
      </c>
      <c r="K15" s="60" t="s">
        <v>56</v>
      </c>
      <c r="L15" s="47" t="s">
        <v>103</v>
      </c>
      <c r="M15" s="47" t="s">
        <v>250</v>
      </c>
      <c r="N15" s="56" t="s">
        <v>252</v>
      </c>
      <c r="O15" s="50" t="s">
        <v>23</v>
      </c>
      <c r="P15" s="63">
        <f>VLOOKUP(C15,'mod ctrl'!$C$3:$N$160,10,FALSE)</f>
        <v>0</v>
      </c>
      <c r="Q15" s="63" t="str">
        <f>VLOOKUP(C15,'mod ctrl'!$C$3:$N$160,11,FALSE)</f>
        <v>C5 homogénéité des oisillons</v>
      </c>
      <c r="R15" s="63" t="str">
        <f>VLOOKUP(C15,'mod ctrl'!$C$3:$N$160,12,FALSE)</f>
        <v>idem DCS Volailles LR SQ</v>
      </c>
      <c r="S15" s="104"/>
    </row>
    <row r="16" spans="1:19" s="26" customFormat="1" ht="43.95" customHeight="1" x14ac:dyDescent="0.3">
      <c r="A16" s="25"/>
      <c r="B16" s="47" t="s">
        <v>113</v>
      </c>
      <c r="C16" s="50" t="s">
        <v>114</v>
      </c>
      <c r="D16" s="53" t="str">
        <f>VLOOKUP(C16,'mod ctrl'!$C$3:$G$160,2,FALSE)</f>
        <v>Melon du Haut-Poitou</v>
      </c>
      <c r="E16" s="64" t="str">
        <f>VLOOKUP(C16,'mod ctrl'!$C$3:$G$160,3,FALSE)</f>
        <v>Protection contre le gel</v>
      </c>
      <c r="F16" s="64" t="str">
        <f>VLOOKUP(C16,'mod ctrl'!$C$3:$G$160,4,FALSE)</f>
        <v>Protection contre le gel au moyen de tunnels ou baches ajourées
Concernant les variétés précoces ou semi-précoces, des tunnels peuvent être déroulés mais ne doivent pas subsister au-delà de 10 semaines après plantation.
Concernant les variétés de saison, des bâches ajourées peuvent être apposées mais ne doivent pas subsister au-delà de 10 semaines après plantation.</v>
      </c>
      <c r="G16" s="53" t="str">
        <f>VLOOKUP(C16,'mod ctrl'!$C$3:$G$160,5,FALSE)</f>
        <v>/</v>
      </c>
      <c r="H16" s="64" t="s">
        <v>205</v>
      </c>
      <c r="I16" s="53" t="s">
        <v>57</v>
      </c>
      <c r="J16" s="53" t="s">
        <v>102</v>
      </c>
      <c r="K16" s="47" t="s">
        <v>58</v>
      </c>
      <c r="L16" s="47" t="s">
        <v>103</v>
      </c>
      <c r="M16" s="47" t="s">
        <v>251</v>
      </c>
      <c r="N16" s="56" t="s">
        <v>252</v>
      </c>
      <c r="O16" s="50" t="s">
        <v>23</v>
      </c>
      <c r="P16" s="63">
        <f>VLOOKUP(C16,'mod ctrl'!$C$3:$N$160,10,FALSE)</f>
        <v>0</v>
      </c>
      <c r="Q16" s="63" t="str">
        <f>VLOOKUP(C16,'mod ctrl'!$C$3:$N$160,11,FALSE)</f>
        <v>C5 homogénéité des oisillons</v>
      </c>
      <c r="R16" s="63" t="str">
        <f>VLOOKUP(C16,'mod ctrl'!$C$3:$N$160,12,FALSE)</f>
        <v>idem DCS Volailles LR SQ</v>
      </c>
      <c r="S16" s="43"/>
    </row>
    <row r="17" spans="1:19" s="26" customFormat="1" ht="80.400000000000006" customHeight="1" x14ac:dyDescent="0.3">
      <c r="A17" s="25"/>
      <c r="B17" s="119" t="s">
        <v>113</v>
      </c>
      <c r="C17" s="134" t="s">
        <v>106</v>
      </c>
      <c r="D17" s="134" t="str">
        <f>VLOOKUP(C17,'mod ctrl'!$C$3:$G$160,2,FALSE)</f>
        <v>Melon du Haut-Poitou</v>
      </c>
      <c r="E17" s="119" t="str">
        <f>VLOOKUP(C17,'mod ctrl'!$C$3:$G$160,3,FALSE)</f>
        <v>Fertilisation</v>
      </c>
      <c r="F17" s="119" t="str">
        <f>VLOOKUP(C17,'mod ctrl'!$C$3:$G$160,4,FALSE)</f>
        <v>L’opérateur fait faire une analyse des reliquats azotés sur chaque parcelle, par un laboratoire agréé entre le 1er janvier et le 30 avril précédant la récolte. 
Le total des apports d’engrais azotés et des reliquats ne doivent pas dépasser 150 unités/ha.</v>
      </c>
      <c r="G17" s="134" t="str">
        <f>VLOOKUP(C17,'mod ctrl'!$C$3:$G$160,5,FALSE)</f>
        <v>/</v>
      </c>
      <c r="H17" s="118" t="s">
        <v>303</v>
      </c>
      <c r="I17" s="134" t="s">
        <v>57</v>
      </c>
      <c r="J17" s="134" t="s">
        <v>55</v>
      </c>
      <c r="K17" s="119" t="s">
        <v>58</v>
      </c>
      <c r="L17" s="119" t="s">
        <v>103</v>
      </c>
      <c r="M17" s="119" t="s">
        <v>290</v>
      </c>
      <c r="N17" s="118" t="s">
        <v>291</v>
      </c>
      <c r="O17" s="134" t="s">
        <v>23</v>
      </c>
      <c r="P17" s="63">
        <f>VLOOKUP(C17,'mod ctrl'!$C$3:$N$160,10,FALSE)</f>
        <v>0</v>
      </c>
      <c r="Q17" s="63" t="str">
        <f>VLOOKUP(C17,'mod ctrl'!$C$3:$N$160,11,FALSE)</f>
        <v>C5 homogénéité des oisillons</v>
      </c>
      <c r="R17" s="63" t="str">
        <f>VLOOKUP(C17,'mod ctrl'!$C$3:$N$160,12,FALSE)</f>
        <v>idem DCS Volailles LR SQ</v>
      </c>
      <c r="S17" s="43"/>
    </row>
    <row r="18" spans="1:19" s="26" customFormat="1" ht="42.6" customHeight="1" x14ac:dyDescent="0.3">
      <c r="A18" s="25"/>
      <c r="B18" s="121" t="s">
        <v>113</v>
      </c>
      <c r="C18" s="138" t="s">
        <v>297</v>
      </c>
      <c r="D18" s="138" t="str">
        <f>VLOOKUP(C18,'mod ctrl'!$C$3:$G$160,2,FALSE)</f>
        <v>Melon du Haut-Poitou</v>
      </c>
      <c r="E18" s="121" t="str">
        <f>VLOOKUP(C18,'mod ctrl'!$C$3:$G$160,3,FALSE)</f>
        <v>Traitements phytosanitaires</v>
      </c>
      <c r="F18" s="121" t="str">
        <f>VLOOKUP(C18,'mod ctrl'!$C$3:$G$160,4,FALSE)</f>
        <v>Respect des délais avant récolte indiqués pour chaque traitement phytosanitaire</v>
      </c>
      <c r="G18" s="138" t="str">
        <f>VLOOKUP(C18,'mod ctrl'!$C$3:$G$160,5,FALSE)</f>
        <v>/</v>
      </c>
      <c r="H18" s="120" t="s">
        <v>206</v>
      </c>
      <c r="I18" s="138" t="s">
        <v>57</v>
      </c>
      <c r="J18" s="138" t="s">
        <v>55</v>
      </c>
      <c r="K18" s="146" t="s">
        <v>120</v>
      </c>
      <c r="L18" s="120" t="s">
        <v>100</v>
      </c>
      <c r="M18" s="120" t="s">
        <v>293</v>
      </c>
      <c r="N18" s="120" t="s">
        <v>101</v>
      </c>
      <c r="O18" s="138" t="s">
        <v>23</v>
      </c>
      <c r="P18" s="63">
        <f>VLOOKUP(C18,'mod ctrl'!$C$3:$N$160,10,FALSE)</f>
        <v>0</v>
      </c>
      <c r="Q18" s="63" t="str">
        <f>VLOOKUP(C18,'mod ctrl'!$C$3:$N$160,11,FALSE)</f>
        <v>C5 homogénéité des oisillons</v>
      </c>
      <c r="R18" s="63" t="str">
        <f>VLOOKUP(C18,'mod ctrl'!$C$3:$N$160,12,FALSE)</f>
        <v>idem DCS Volailles LR SQ</v>
      </c>
      <c r="S18" s="104"/>
    </row>
    <row r="19" spans="1:19" s="26" customFormat="1" ht="110.4" x14ac:dyDescent="0.3">
      <c r="A19" s="25"/>
      <c r="B19" s="119" t="s">
        <v>113</v>
      </c>
      <c r="C19" s="134" t="s">
        <v>304</v>
      </c>
      <c r="D19" s="134" t="e">
        <f>VLOOKUP(B19,'mod ctrl'!$C$3:$G$160,2,FALSE)</f>
        <v>#N/A</v>
      </c>
      <c r="E19" s="119" t="str">
        <f>VLOOKUP(C19,'mod ctrl'!$C$3:$G$160,3,FALSE)</f>
        <v>Irrigation</v>
      </c>
      <c r="F19" s="119" t="str">
        <f>VLOOKUP(C19,'mod ctrl'!$C$3:$G$160,4,FALSE)</f>
        <v>En cas d'irrigation sur l'exploitation, l'exploitant doit prouver par tout moyen qu'il a accès à des aides à la décision afin de raisonner l'irrigation des cultures, par exemple :
- conseil/avertissement en irrigation
Ou - calcul d'un bilan hydrique
Ou - valeurs tensiométriques de mesures aux champs (sondes)
Ou - stations météos 
L’exploitant fournit les enregistrements des volumes prélevés</v>
      </c>
      <c r="G19" s="134" t="str">
        <f>VLOOKUP(C19,'mod ctrl'!$C$3:$G$160,5,FALSE)</f>
        <v>/</v>
      </c>
      <c r="H19" s="118" t="s">
        <v>327</v>
      </c>
      <c r="I19" s="134" t="s">
        <v>57</v>
      </c>
      <c r="J19" s="134" t="s">
        <v>55</v>
      </c>
      <c r="K19" s="119" t="s">
        <v>58</v>
      </c>
      <c r="L19" s="119" t="s">
        <v>103</v>
      </c>
      <c r="M19" s="119" t="s">
        <v>290</v>
      </c>
      <c r="N19" s="118" t="s">
        <v>291</v>
      </c>
      <c r="O19" s="134" t="s">
        <v>23</v>
      </c>
      <c r="P19" s="63">
        <f>VLOOKUP(C19,'mod ctrl'!$C$3:$N$160,10,FALSE)</f>
        <v>0</v>
      </c>
      <c r="Q19" s="63" t="e">
        <f>VLOOKUP(B19,'mod ctrl'!$C$3:$N$160,11,FALSE)</f>
        <v>#N/A</v>
      </c>
      <c r="R19" s="63" t="e">
        <f>VLOOKUP(B19,'mod ctrl'!$C$3:$N$160,12,FALSE)</f>
        <v>#N/A</v>
      </c>
      <c r="S19" s="43"/>
    </row>
    <row r="20" spans="1:19" s="26" customFormat="1" ht="55.2" x14ac:dyDescent="0.3">
      <c r="A20" s="25"/>
      <c r="B20" s="119" t="s">
        <v>113</v>
      </c>
      <c r="C20" s="134" t="s">
        <v>323</v>
      </c>
      <c r="D20" s="134" t="e">
        <f>VLOOKUP(B20,'mod ctrl'!$C$3:$G$160,2,FALSE)</f>
        <v>#N/A</v>
      </c>
      <c r="E20" s="119" t="str">
        <f>VLOOKUP(C20,'mod ctrl'!$C$3:$G$160,3,FALSE)</f>
        <v>Plastique et Recyclage</v>
      </c>
      <c r="F20" s="119" t="str">
        <f>VLOOKUP(C20,'mod ctrl'!$C$3:$G$160,4,FALSE)</f>
        <v>Les Films Agricoles Usagés (FAU) sont soulevés et enlevés des champs maximum 4 mois après la dernière cueillette. 
100% des Films Agricoles Usagés (FAU) des opérateurs sont collectés et gérés par une société agrée.</v>
      </c>
      <c r="G20" s="134" t="str">
        <f>VLOOKUP(C20,'mod ctrl'!$C$3:$G$160,5,FALSE)</f>
        <v>/</v>
      </c>
      <c r="H20" s="118" t="s">
        <v>309</v>
      </c>
      <c r="I20" s="134" t="s">
        <v>57</v>
      </c>
      <c r="J20" s="134" t="s">
        <v>55</v>
      </c>
      <c r="K20" s="119" t="s">
        <v>58</v>
      </c>
      <c r="L20" s="119" t="s">
        <v>103</v>
      </c>
      <c r="M20" s="119" t="s">
        <v>290</v>
      </c>
      <c r="N20" s="118" t="s">
        <v>291</v>
      </c>
      <c r="O20" s="134" t="s">
        <v>23</v>
      </c>
      <c r="P20" s="63">
        <f>VLOOKUP(C20,'mod ctrl'!$C$3:$N$160,10,FALSE)</f>
        <v>0</v>
      </c>
      <c r="Q20" s="63" t="e">
        <f>VLOOKUP(B20,'mod ctrl'!$C$3:$N$160,11,FALSE)</f>
        <v>#N/A</v>
      </c>
      <c r="R20" s="63" t="e">
        <f>VLOOKUP(B20,'mod ctrl'!$C$3:$N$160,12,FALSE)</f>
        <v>#N/A</v>
      </c>
      <c r="S20" s="43"/>
    </row>
    <row r="21" spans="1:19" s="26" customFormat="1" ht="43.2" customHeight="1" x14ac:dyDescent="0.3">
      <c r="A21" s="25"/>
      <c r="B21" s="119" t="s">
        <v>113</v>
      </c>
      <c r="C21" s="129" t="s">
        <v>70</v>
      </c>
      <c r="D21" s="129" t="str">
        <f>VLOOKUP(C21,'mod ctrl'!$C$3:$G$160,2,FALSE)</f>
        <v>Melon du Haut-Poitou</v>
      </c>
      <c r="E21" s="130" t="str">
        <f>VLOOKUP(C21,'mod ctrl'!$C$3:$G$160,3,FALSE)</f>
        <v>Récolte à maturité</v>
      </c>
      <c r="F21" s="130" t="str">
        <f>VLOOKUP(C21,'mod ctrl'!$C$3:$G$160,4,FALSE)</f>
        <v>Entre le 1er juillet et le 30 septembre
Lorsque les melons présentent les critères apparents de maturité cités ci-dessous et que leur qualité organoleptique est homogène
Un passage est réalisé dans les parcelles avant les premières récoltes en vue de déterminer la date du début de cueillette, en se basant sur des critères apparents de maturité. 
Les critères apparents de maturité sont : 
- Un degré Brix de 12° minimum
- Une fermeté comprise entre 1 et 7
- la couleur de l’écorce avec un début de virement vers le jaune/blanc, 
- la craquelure pédonculaire : elle se caractérise par un anneau translucide autour de la queue, ou à son décollement (petite craquelure tout autour).
- le flétrissement et/ ou jaunissement  de la première feuille située à proximité du fruit  
- le séchage de la vrille la plus proche du fruit</v>
      </c>
      <c r="G21" s="134" t="str">
        <f>VLOOKUP(C21,'mod ctrl'!$C$3:$G$160,5,FALSE)</f>
        <v>PPC</v>
      </c>
      <c r="H21" s="118" t="s">
        <v>348</v>
      </c>
      <c r="I21" s="134" t="s">
        <v>57</v>
      </c>
      <c r="J21" s="134" t="s">
        <v>55</v>
      </c>
      <c r="K21" s="147" t="s">
        <v>120</v>
      </c>
      <c r="L21" s="118" t="s">
        <v>100</v>
      </c>
      <c r="M21" s="118" t="s">
        <v>291</v>
      </c>
      <c r="N21" s="118" t="s">
        <v>101</v>
      </c>
      <c r="O21" s="134" t="s">
        <v>23</v>
      </c>
      <c r="P21" s="63">
        <f>VLOOKUP(C21,'mod ctrl'!$C$3:$N$160,10,FALSE)</f>
        <v>0</v>
      </c>
      <c r="Q21" s="63" t="str">
        <f>VLOOKUP(C21,'mod ctrl'!$C$3:$N$160,11,FALSE)</f>
        <v>C5 Qualité des oisillons</v>
      </c>
      <c r="R21" s="63" t="str">
        <f>VLOOKUP(C21,'mod ctrl'!$C$3:$N$160,12,FALSE)</f>
        <v>idem DCC Volailles LR</v>
      </c>
      <c r="S21" s="43"/>
    </row>
    <row r="22" spans="1:19" s="26" customFormat="1" ht="73.2" customHeight="1" x14ac:dyDescent="0.3">
      <c r="A22" s="25"/>
      <c r="B22" s="47" t="s">
        <v>113</v>
      </c>
      <c r="C22" s="93" t="s">
        <v>70</v>
      </c>
      <c r="D22" s="93" t="str">
        <f>VLOOKUP(C22,'mod ctrl'!$C$3:$G$160,2,FALSE)</f>
        <v>Melon du Haut-Poitou</v>
      </c>
      <c r="E22" s="61" t="str">
        <f>VLOOKUP(C22,'mod ctrl'!$C$3:$G$160,3,FALSE)</f>
        <v>Récolte à maturité</v>
      </c>
      <c r="F22" s="61" t="str">
        <f>VLOOKUP(C22,'mod ctrl'!$C$3:$G$160,4,FALSE)</f>
        <v>Entre le 1er juillet et le 30 septembre
Lorsque les melons présentent les critères apparents de maturité cités ci-dessous et que leur qualité organoleptique est homogène
Un passage est réalisé dans les parcelles avant les premières récoltes en vue de déterminer la date du début de cueillette, en se basant sur des critères apparents de maturité. 
Les critères apparents de maturité sont : 
- Un degré Brix de 12° minimum
- Une fermeté comprise entre 1 et 7
- la couleur de l’écorce avec un début de virement vers le jaune/blanc, 
- la craquelure pédonculaire : elle se caractérise par un anneau translucide autour de la queue, ou à son décollement (petite craquelure tout autour).
- le flétrissement et/ ou jaunissement  de la première feuille située à proximité du fruit  
- le séchage de la vrille la plus proche du fruit</v>
      </c>
      <c r="G22" s="50" t="str">
        <f>VLOOKUP(C22,'mod ctrl'!$C$3:$G$160,5,FALSE)</f>
        <v>PPC</v>
      </c>
      <c r="H22" s="118" t="s">
        <v>349</v>
      </c>
      <c r="I22" s="50" t="s">
        <v>57</v>
      </c>
      <c r="J22" s="50" t="s">
        <v>55</v>
      </c>
      <c r="K22" s="65" t="s">
        <v>120</v>
      </c>
      <c r="L22" s="56" t="s">
        <v>100</v>
      </c>
      <c r="M22" s="56" t="s">
        <v>252</v>
      </c>
      <c r="N22" s="56" t="s">
        <v>101</v>
      </c>
      <c r="O22" s="50" t="s">
        <v>23</v>
      </c>
      <c r="P22" s="63">
        <f>VLOOKUP(C22,'mod ctrl'!$C$3:$N$160,10,FALSE)</f>
        <v>0</v>
      </c>
      <c r="Q22" s="63" t="str">
        <f>VLOOKUP(C22,'mod ctrl'!$C$3:$N$160,11,FALSE)</f>
        <v>C5 Qualité des oisillons</v>
      </c>
      <c r="R22" s="63" t="str">
        <f>VLOOKUP(C22,'mod ctrl'!$C$3:$N$160,12,FALSE)</f>
        <v>idem DCC Volailles LR</v>
      </c>
      <c r="S22" s="43"/>
    </row>
    <row r="23" spans="1:19" s="26" customFormat="1" ht="42.6" x14ac:dyDescent="0.3">
      <c r="A23" s="25"/>
      <c r="B23" s="47" t="s">
        <v>113</v>
      </c>
      <c r="C23" s="93" t="s">
        <v>71</v>
      </c>
      <c r="D23" s="93" t="str">
        <f>VLOOKUP(C23,'mod ctrl'!$C$3:$G$160,2,FALSE)</f>
        <v>Melon du Haut-Poitou</v>
      </c>
      <c r="E23" s="61" t="str">
        <f>VLOOKUP(C23,'mod ctrl'!$C$3:$G$160,3,FALSE)</f>
        <v>Mode de récolte</v>
      </c>
      <c r="F23" s="61" t="str">
        <f>VLOOKUP(C23,'mod ctrl'!$C$3:$G$160,4,FALSE)</f>
        <v>Récolte manuelle en plusieurs passages afin de ne cueillir que les melons au stade de maturité optimale</v>
      </c>
      <c r="G23" s="50" t="str">
        <f>VLOOKUP(C23,'mod ctrl'!$C$3:$G$160,5,FALSE)</f>
        <v>PPC</v>
      </c>
      <c r="H23" s="56" t="s">
        <v>141</v>
      </c>
      <c r="I23" s="50" t="s">
        <v>57</v>
      </c>
      <c r="J23" s="50" t="s">
        <v>102</v>
      </c>
      <c r="K23" s="65" t="s">
        <v>120</v>
      </c>
      <c r="L23" s="56" t="s">
        <v>100</v>
      </c>
      <c r="M23" s="56" t="s">
        <v>252</v>
      </c>
      <c r="N23" s="56" t="s">
        <v>101</v>
      </c>
      <c r="O23" s="50" t="s">
        <v>23</v>
      </c>
      <c r="P23" s="63">
        <f>VLOOKUP(C23,'mod ctrl'!$C$3:$N$160,10,FALSE)</f>
        <v>0</v>
      </c>
      <c r="Q23" s="63" t="str">
        <f>VLOOKUP(C23,'mod ctrl'!$C$3:$N$160,11,FALSE)</f>
        <v>C5 Qualité des oisillons</v>
      </c>
      <c r="R23" s="63" t="str">
        <f>VLOOKUP(C23,'mod ctrl'!$C$3:$N$160,12,FALSE)</f>
        <v>idem DCC Volailles LR</v>
      </c>
      <c r="S23" s="43"/>
    </row>
    <row r="24" spans="1:19" s="26" customFormat="1" ht="82.8" x14ac:dyDescent="0.3">
      <c r="A24" s="25"/>
      <c r="B24" s="47" t="s">
        <v>113</v>
      </c>
      <c r="C24" s="50" t="s">
        <v>72</v>
      </c>
      <c r="D24" s="53" t="str">
        <f>VLOOKUP(C24,'mod ctrl'!$C$3:$G$160,2,FALSE)</f>
        <v>Melon du Haut-Poitou</v>
      </c>
      <c r="E24" s="64" t="str">
        <f>VLOOKUP(C24,'mod ctrl'!$C$3:$G$160,3,FALSE)</f>
        <v>Mode de transport</v>
      </c>
      <c r="F24" s="64" t="str">
        <f>VLOOKUP(C24,'mod ctrl'!$C$3:$G$160,4,FALSE)</f>
        <v>En palox ou en caisses de taille maximale de 120x120x90 cm - Récolte en remorque interdite</v>
      </c>
      <c r="G24" s="53" t="str">
        <f>VLOOKUP(C24,'mod ctrl'!$C$3:$G$160,5,FALSE)</f>
        <v>/</v>
      </c>
      <c r="H24" s="56" t="s">
        <v>207</v>
      </c>
      <c r="I24" s="50" t="s">
        <v>97</v>
      </c>
      <c r="J24" s="50" t="s">
        <v>55</v>
      </c>
      <c r="K24" s="64" t="s">
        <v>98</v>
      </c>
      <c r="L24" s="66" t="s">
        <v>279</v>
      </c>
      <c r="M24" s="71" t="s">
        <v>99</v>
      </c>
      <c r="N24" s="71" t="s">
        <v>56</v>
      </c>
      <c r="O24" s="50" t="s">
        <v>23</v>
      </c>
      <c r="P24" s="63">
        <f>VLOOKUP(C24,'mod ctrl'!$C$3:$N$160,10,FALSE)</f>
        <v>0</v>
      </c>
      <c r="Q24" s="63" t="str">
        <f>VLOOKUP(C24,'mod ctrl'!$C$3:$N$160,11,FALSE)</f>
        <v>C5 Qualité des oisillons</v>
      </c>
      <c r="R24" s="63" t="str">
        <f>VLOOKUP(C24,'mod ctrl'!$C$3:$N$160,12,FALSE)</f>
        <v>idem DCC Volailles LR</v>
      </c>
      <c r="S24" s="43"/>
    </row>
    <row r="25" spans="1:19" s="26" customFormat="1" ht="42.6" x14ac:dyDescent="0.3">
      <c r="A25" s="25"/>
      <c r="B25" s="47" t="s">
        <v>113</v>
      </c>
      <c r="C25" s="50" t="s">
        <v>72</v>
      </c>
      <c r="D25" s="53" t="str">
        <f>VLOOKUP(C25,'mod ctrl'!$C$3:$G$160,2,FALSE)</f>
        <v>Melon du Haut-Poitou</v>
      </c>
      <c r="E25" s="64" t="str">
        <f>VLOOKUP(C25,'mod ctrl'!$C$3:$G$160,3,FALSE)</f>
        <v>Mode de transport</v>
      </c>
      <c r="F25" s="64" t="str">
        <f>VLOOKUP(C25,'mod ctrl'!$C$3:$G$160,4,FALSE)</f>
        <v>En palox ou en caisses de taille maximale de 120x120x90 cm - Récolte en remorque interdite</v>
      </c>
      <c r="G25" s="53" t="str">
        <f>VLOOKUP(C25,'mod ctrl'!$C$3:$G$160,5,FALSE)</f>
        <v>/</v>
      </c>
      <c r="H25" s="56" t="s">
        <v>207</v>
      </c>
      <c r="I25" s="50" t="s">
        <v>57</v>
      </c>
      <c r="J25" s="50" t="s">
        <v>55</v>
      </c>
      <c r="K25" s="65" t="s">
        <v>120</v>
      </c>
      <c r="L25" s="56" t="s">
        <v>100</v>
      </c>
      <c r="M25" s="56" t="s">
        <v>252</v>
      </c>
      <c r="N25" s="56" t="s">
        <v>101</v>
      </c>
      <c r="O25" s="50" t="s">
        <v>23</v>
      </c>
      <c r="P25" s="63">
        <f>VLOOKUP(C25,'mod ctrl'!$C$3:$N$160,10,FALSE)</f>
        <v>0</v>
      </c>
      <c r="Q25" s="63" t="str">
        <f>VLOOKUP(C25,'mod ctrl'!$C$3:$N$160,11,FALSE)</f>
        <v>C5 Qualité des oisillons</v>
      </c>
      <c r="R25" s="63" t="str">
        <f>VLOOKUP(C25,'mod ctrl'!$C$3:$N$160,12,FALSE)</f>
        <v>idem DCC Volailles LR</v>
      </c>
      <c r="S25" s="43"/>
    </row>
    <row r="26" spans="1:19" s="26" customFormat="1" ht="40.200000000000003" customHeight="1" x14ac:dyDescent="0.3">
      <c r="A26" s="25"/>
      <c r="B26" s="121" t="s">
        <v>113</v>
      </c>
      <c r="C26" s="142" t="s">
        <v>73</v>
      </c>
      <c r="D26" s="142" t="str">
        <f>VLOOKUP(C26,'mod ctrl'!$C$3:$G$160,2,FALSE)</f>
        <v>Melon du Haut-Poitou</v>
      </c>
      <c r="E26" s="143" t="str">
        <f>VLOOKUP(C26,'mod ctrl'!$C$3:$G$160,3,FALSE)</f>
        <v>Sélection des fruits sur la plante lors de la cueillette</v>
      </c>
      <c r="F26" s="143" t="str">
        <f>VLOOKUP(C26,'mod ctrl'!$C$3:$G$160,4,FALSE)</f>
        <v>Les producteurs déteminent le moment où les melons d'une parcelle on atteint leur maturité optimale en fonction :
- de la variété utilisée (précoce, semi-précoce, de saison)
- du constat d'au moins l'un des trois critres suivants :
   . La couleur de l'écorce : début de virement vers le jaune
   . Le jaunissement de la feuille situé  proximité du fruit
   . le décolement du pédoncule  il se caractérise par un anneau translucide autour de la queue ou  son décollement (petite craquelure tout autour)</v>
      </c>
      <c r="G26" s="138" t="str">
        <f>VLOOKUP(C26,'mod ctrl'!$C$3:$G$160,5,FALSE)</f>
        <v>PPC</v>
      </c>
      <c r="H26" s="120" t="s">
        <v>208</v>
      </c>
      <c r="I26" s="138" t="s">
        <v>57</v>
      </c>
      <c r="J26" s="138" t="s">
        <v>102</v>
      </c>
      <c r="K26" s="146" t="s">
        <v>120</v>
      </c>
      <c r="L26" s="120" t="s">
        <v>100</v>
      </c>
      <c r="M26" s="120" t="s">
        <v>293</v>
      </c>
      <c r="N26" s="120" t="s">
        <v>101</v>
      </c>
      <c r="O26" s="138" t="s">
        <v>23</v>
      </c>
      <c r="P26" s="63">
        <f>VLOOKUP(C26,'mod ctrl'!$C$3:$N$160,10,FALSE)</f>
        <v>0</v>
      </c>
      <c r="Q26" s="63">
        <f>VLOOKUP(C26,'mod ctrl'!$C$3:$N$160,11,FALSE)</f>
        <v>0</v>
      </c>
      <c r="R26" s="63">
        <f>VLOOKUP(C26,'mod ctrl'!$C$3:$N$160,12,FALSE)</f>
        <v>0</v>
      </c>
      <c r="S26" s="43"/>
    </row>
    <row r="27" spans="1:19" s="26" customFormat="1" ht="42.6" x14ac:dyDescent="0.3">
      <c r="A27" s="25"/>
      <c r="B27" s="121" t="s">
        <v>113</v>
      </c>
      <c r="C27" s="138" t="s">
        <v>74</v>
      </c>
      <c r="D27" s="138" t="str">
        <f>VLOOKUP(C27,'mod ctrl'!$C$3:$G$160,2,FALSE)</f>
        <v>Melon du Haut-Poitou</v>
      </c>
      <c r="E27" s="121" t="str">
        <f>VLOOKUP(C27,'mod ctrl'!$C$3:$G$160,3,FALSE)</f>
        <v>Rendement</v>
      </c>
      <c r="F27" s="121" t="str">
        <f>VLOOKUP(C27,'mod ctrl'!$C$3:$G$160,4,FALSE)</f>
        <v>Le volume moyen de melons produits en IGP par exploitation est inférieur ou égal à 12 tonnes par hectare</v>
      </c>
      <c r="G27" s="138" t="str">
        <f>VLOOKUP(C27,'mod ctrl'!$C$3:$G$160,5,FALSE)</f>
        <v>/</v>
      </c>
      <c r="H27" s="120" t="s">
        <v>209</v>
      </c>
      <c r="I27" s="138" t="s">
        <v>57</v>
      </c>
      <c r="J27" s="138" t="s">
        <v>55</v>
      </c>
      <c r="K27" s="120" t="s">
        <v>58</v>
      </c>
      <c r="L27" s="121" t="s">
        <v>103</v>
      </c>
      <c r="M27" s="121" t="s">
        <v>292</v>
      </c>
      <c r="N27" s="120" t="s">
        <v>293</v>
      </c>
      <c r="O27" s="138" t="s">
        <v>23</v>
      </c>
      <c r="P27" s="63">
        <f>VLOOKUP(C27,'mod ctrl'!$C$3:$N$160,10,FALSE)</f>
        <v>0</v>
      </c>
      <c r="Q27" s="63" t="str">
        <f>VLOOKUP(C27,'mod ctrl'!$C$3:$N$160,11,FALSE)</f>
        <v>C6 Plan d'alimentation</v>
      </c>
      <c r="R27" s="63" t="str">
        <f>VLOOKUP(C27,'mod ctrl'!$C$3:$N$160,12,FALSE)</f>
        <v>idem PC volailles LR</v>
      </c>
      <c r="S27" s="43"/>
    </row>
    <row r="28" spans="1:19" s="26" customFormat="1" ht="81" customHeight="1" x14ac:dyDescent="0.3">
      <c r="A28" s="25"/>
      <c r="B28" s="47" t="s">
        <v>180</v>
      </c>
      <c r="C28" s="93" t="s">
        <v>75</v>
      </c>
      <c r="D28" s="93" t="str">
        <f>VLOOKUP(C28,'mod ctrl'!$C$3:$G$160,2,FALSE)</f>
        <v>Melon du Haut-Poitou</v>
      </c>
      <c r="E28" s="61" t="str">
        <f>VLOOKUP(C28,'mod ctrl'!$C$3:$G$160,3,FALSE)</f>
        <v>Situation géographique de la station de conditionnement</v>
      </c>
      <c r="F28" s="61" t="str">
        <f>VLOOKUP(C28,'mod ctrl'!$C$3:$G$160,4,FALSE)</f>
        <v>Les actions de tri, de calibrage et de conditionnement dans l'aire géographique de l'IGP</v>
      </c>
      <c r="G28" s="50" t="str">
        <f>VLOOKUP(C28,'mod ctrl'!$C$3:$G$160,5,FALSE)</f>
        <v>PPC</v>
      </c>
      <c r="H28" s="56" t="s">
        <v>210</v>
      </c>
      <c r="I28" s="50" t="s">
        <v>97</v>
      </c>
      <c r="J28" s="50" t="s">
        <v>55</v>
      </c>
      <c r="K28" s="47" t="s">
        <v>98</v>
      </c>
      <c r="L28" s="56" t="s">
        <v>279</v>
      </c>
      <c r="M28" s="60" t="s">
        <v>99</v>
      </c>
      <c r="N28" s="60" t="s">
        <v>56</v>
      </c>
      <c r="O28" s="50" t="s">
        <v>23</v>
      </c>
      <c r="P28" s="63">
        <f>VLOOKUP(C28,'mod ctrl'!$C$3:$N$160,10,FALSE)</f>
        <v>0</v>
      </c>
      <c r="Q28" s="63">
        <f>VLOOKUP(C28,'mod ctrl'!$C$3:$N$160,11,FALSE)</f>
        <v>0</v>
      </c>
      <c r="R28" s="63" t="str">
        <f>VLOOKUP(C28,'mod ctrl'!$C$3:$N$160,12,FALSE)</f>
        <v>idem Op5 DCC Tous SIQO /
C2 des DCC Œufs et Poules LR</v>
      </c>
      <c r="S28" s="43"/>
    </row>
    <row r="29" spans="1:19" s="26" customFormat="1" ht="55.2" customHeight="1" x14ac:dyDescent="0.3">
      <c r="A29" s="25"/>
      <c r="B29" s="47" t="s">
        <v>180</v>
      </c>
      <c r="C29" s="93" t="s">
        <v>75</v>
      </c>
      <c r="D29" s="93" t="str">
        <f>VLOOKUP(C29,'mod ctrl'!$C$3:$G$160,2,FALSE)</f>
        <v>Melon du Haut-Poitou</v>
      </c>
      <c r="E29" s="61" t="str">
        <f>VLOOKUP(C29,'mod ctrl'!$C$3:$G$160,3,FALSE)</f>
        <v>Situation géographique de la station de conditionnement</v>
      </c>
      <c r="F29" s="61" t="str">
        <f>VLOOKUP(C29,'mod ctrl'!$C$3:$G$160,4,FALSE)</f>
        <v>Les actions de tri, de calibrage et de conditionnement dans l'aire géographique de l'IGP</v>
      </c>
      <c r="G29" s="50" t="str">
        <f>VLOOKUP(C29,'mod ctrl'!$C$3:$G$160,5,FALSE)</f>
        <v>PPC</v>
      </c>
      <c r="H29" s="56" t="s">
        <v>317</v>
      </c>
      <c r="I29" s="50" t="s">
        <v>57</v>
      </c>
      <c r="J29" s="50" t="s">
        <v>55</v>
      </c>
      <c r="K29" s="65" t="s">
        <v>120</v>
      </c>
      <c r="L29" s="56" t="s">
        <v>100</v>
      </c>
      <c r="M29" s="56" t="s">
        <v>252</v>
      </c>
      <c r="N29" s="56" t="s">
        <v>101</v>
      </c>
      <c r="O29" s="50" t="s">
        <v>23</v>
      </c>
      <c r="P29" s="63">
        <f>VLOOKUP(C29,'mod ctrl'!$C$3:$N$160,10,FALSE)</f>
        <v>0</v>
      </c>
      <c r="Q29" s="63">
        <f>VLOOKUP(C29,'mod ctrl'!$C$3:$N$160,11,FALSE)</f>
        <v>0</v>
      </c>
      <c r="R29" s="63" t="str">
        <f>VLOOKUP(C29,'mod ctrl'!$C$3:$N$160,12,FALSE)</f>
        <v>idem Op5 DCC Tous SIQO /
C2 des DCC Œufs et Poules LR</v>
      </c>
      <c r="S29" s="43"/>
    </row>
    <row r="30" spans="1:19" s="26" customFormat="1" ht="82.8" x14ac:dyDescent="0.3">
      <c r="A30" s="25"/>
      <c r="B30" s="47" t="s">
        <v>180</v>
      </c>
      <c r="C30" s="50" t="s">
        <v>76</v>
      </c>
      <c r="D30" s="50" t="str">
        <f>VLOOKUP(C30,'mod ctrl'!$C$3:$G$160,2,FALSE)</f>
        <v>Melon du Haut-Poitou</v>
      </c>
      <c r="E30" s="47" t="str">
        <f>VLOOKUP(C30,'mod ctrl'!$C$3:$G$160,3,FALSE)</f>
        <v>Brossage des melons</v>
      </c>
      <c r="F30" s="47" t="str">
        <f>VLOOKUP(C30,'mod ctrl'!$C$3:$G$160,4,FALSE)</f>
        <v>A réception sur le lieu de conditionnement les palox ou caisses sont vidés sur un tapis roulant et les melons sont brossés</v>
      </c>
      <c r="G30" s="50" t="str">
        <f>VLOOKUP(C30,'mod ctrl'!$C$3:$G$160,5,FALSE)</f>
        <v>/</v>
      </c>
      <c r="H30" s="56" t="s">
        <v>211</v>
      </c>
      <c r="I30" s="50" t="s">
        <v>97</v>
      </c>
      <c r="J30" s="50" t="s">
        <v>55</v>
      </c>
      <c r="K30" s="47" t="s">
        <v>98</v>
      </c>
      <c r="L30" s="56" t="s">
        <v>279</v>
      </c>
      <c r="M30" s="60" t="s">
        <v>99</v>
      </c>
      <c r="N30" s="60" t="s">
        <v>56</v>
      </c>
      <c r="O30" s="50" t="s">
        <v>23</v>
      </c>
      <c r="P30" s="63">
        <f>VLOOKUP(C30,'mod ctrl'!$C$3:$N$160,10,FALSE)</f>
        <v>0</v>
      </c>
      <c r="Q30" s="63" t="str">
        <f>VLOOKUP(C30,'mod ctrl'!$C$3:$N$160,11,FALSE)</f>
        <v>C6 Plan d'alimentation</v>
      </c>
      <c r="R30" s="63" t="str">
        <f>VLOOKUP(C30,'mod ctrl'!$C$3:$N$160,12,FALSE)</f>
        <v>idem PC volailles LR</v>
      </c>
      <c r="S30" s="43"/>
    </row>
    <row r="31" spans="1:19" s="26" customFormat="1" ht="56.4" x14ac:dyDescent="0.3">
      <c r="A31" s="25"/>
      <c r="B31" s="47" t="s">
        <v>180</v>
      </c>
      <c r="C31" s="50" t="s">
        <v>76</v>
      </c>
      <c r="D31" s="50" t="str">
        <f>VLOOKUP(C31,'mod ctrl'!$C$3:$G$160,2,FALSE)</f>
        <v>Melon du Haut-Poitou</v>
      </c>
      <c r="E31" s="47" t="str">
        <f>VLOOKUP(C31,'mod ctrl'!$C$3:$G$160,3,FALSE)</f>
        <v>Brossage des melons</v>
      </c>
      <c r="F31" s="47" t="str">
        <f>VLOOKUP(C31,'mod ctrl'!$C$3:$G$160,4,FALSE)</f>
        <v>A réception sur le lieu de conditionnement les palox ou caisses sont vidés sur un tapis roulant et les melons sont brossés</v>
      </c>
      <c r="G31" s="50" t="str">
        <f>VLOOKUP(C31,'mod ctrl'!$C$3:$G$160,5,FALSE)</f>
        <v>/</v>
      </c>
      <c r="H31" s="56" t="s">
        <v>212</v>
      </c>
      <c r="I31" s="50" t="s">
        <v>57</v>
      </c>
      <c r="J31" s="50" t="s">
        <v>102</v>
      </c>
      <c r="K31" s="56" t="s">
        <v>58</v>
      </c>
      <c r="L31" s="47" t="s">
        <v>103</v>
      </c>
      <c r="M31" s="47" t="s">
        <v>251</v>
      </c>
      <c r="N31" s="56" t="s">
        <v>280</v>
      </c>
      <c r="O31" s="50" t="s">
        <v>23</v>
      </c>
      <c r="P31" s="63">
        <f>VLOOKUP(C31,'mod ctrl'!$C$3:$N$160,10,FALSE)</f>
        <v>0</v>
      </c>
      <c r="Q31" s="63" t="str">
        <f>VLOOKUP(C31,'mod ctrl'!$C$3:$N$160,11,FALSE)</f>
        <v>C6 Plan d'alimentation</v>
      </c>
      <c r="R31" s="63" t="str">
        <f>VLOOKUP(C31,'mod ctrl'!$C$3:$N$160,12,FALSE)</f>
        <v>idem PC volailles LR</v>
      </c>
      <c r="S31" s="43"/>
    </row>
    <row r="32" spans="1:19" s="26" customFormat="1" ht="43.2" customHeight="1" x14ac:dyDescent="0.3">
      <c r="A32" s="25"/>
      <c r="B32" s="47" t="s">
        <v>180</v>
      </c>
      <c r="C32" s="93" t="s">
        <v>77</v>
      </c>
      <c r="D32" s="93" t="str">
        <f>VLOOKUP(C32,'mod ctrl'!$C$3:$G$160,2,FALSE)</f>
        <v>Melon du Haut-Poitou</v>
      </c>
      <c r="E32" s="61" t="str">
        <f>VLOOKUP(C32,'mod ctrl'!$C$3:$G$160,3,FALSE)</f>
        <v>Triage</v>
      </c>
      <c r="F32" s="61" t="str">
        <f>VLOOKUP(C32,'mod ctrl'!$C$3:$G$160,4,FALSE)</f>
        <v>Triage manuel afin d'éliminer les fruits non conformes :
- Aspect entier, propre, dépourvu d'humidité extérieure ou de trace de produit de traitement, sain (exempt d'attaque d'insecte ou de maladie et indemnes de défauts graves nuisant  leur comestibilité ou  leur aspect)
- Poids compris entre 550 600 g minimum et 1350 1750 g maximum,
- Ecorce de couleur verte commençant à tourner légèrement au jaune, à la couleur totalement jaune
- Absence de vitrescence de la chair
- Déclassement des melons mals formés, fendus, trop verts, présentant des marques d'attaques d'insectes et/ou de maladie</v>
      </c>
      <c r="G32" s="50" t="str">
        <f>VLOOKUP(C32,'mod ctrl'!$C$3:$G$160,5,FALSE)</f>
        <v>PPC</v>
      </c>
      <c r="H32" s="56" t="s">
        <v>319</v>
      </c>
      <c r="I32" s="50" t="s">
        <v>57</v>
      </c>
      <c r="J32" s="50" t="s">
        <v>102</v>
      </c>
      <c r="K32" s="65" t="s">
        <v>120</v>
      </c>
      <c r="L32" s="56" t="s">
        <v>100</v>
      </c>
      <c r="M32" s="56" t="s">
        <v>252</v>
      </c>
      <c r="N32" s="56" t="s">
        <v>101</v>
      </c>
      <c r="O32" s="50" t="s">
        <v>23</v>
      </c>
      <c r="P32" s="63">
        <f>VLOOKUP(C32,'mod ctrl'!$C$3:$N$160,10,FALSE)</f>
        <v>0</v>
      </c>
      <c r="Q32" s="63" t="str">
        <f>VLOOKUP(C32,'mod ctrl'!$C$3:$N$160,11,FALSE)</f>
        <v>E1</v>
      </c>
      <c r="R32" s="63">
        <f>VLOOKUP(C32,'mod ctrl'!$C$3:$N$160,12,FALSE)</f>
        <v>0</v>
      </c>
      <c r="S32" s="43"/>
    </row>
    <row r="33" spans="1:19" s="26" customFormat="1" ht="82.8" x14ac:dyDescent="0.3">
      <c r="A33" s="25"/>
      <c r="B33" s="47" t="s">
        <v>180</v>
      </c>
      <c r="C33" s="50" t="s">
        <v>78</v>
      </c>
      <c r="D33" s="53" t="str">
        <f>VLOOKUP(C33,'mod ctrl'!$C$3:$G$160,2,FALSE)</f>
        <v>Melon du Haut-Poitou</v>
      </c>
      <c r="E33" s="64" t="str">
        <f>VLOOKUP(C33,'mod ctrl'!$C$3:$G$160,3,FALSE)</f>
        <v>Calibrage</v>
      </c>
      <c r="F33" s="64" t="str">
        <f>VLOOKUP(C33,'mod ctrl'!$C$3:$G$160,4,FALSE)</f>
        <v>Automatique et individuel</v>
      </c>
      <c r="G33" s="53" t="str">
        <f>VLOOKUP(C33,'mod ctrl'!$C$3:$G$160,5,FALSE)</f>
        <v>/</v>
      </c>
      <c r="H33" s="56" t="s">
        <v>213</v>
      </c>
      <c r="I33" s="50" t="s">
        <v>97</v>
      </c>
      <c r="J33" s="50" t="s">
        <v>55</v>
      </c>
      <c r="K33" s="64" t="s">
        <v>98</v>
      </c>
      <c r="L33" s="66" t="s">
        <v>279</v>
      </c>
      <c r="M33" s="71" t="s">
        <v>99</v>
      </c>
      <c r="N33" s="71" t="s">
        <v>56</v>
      </c>
      <c r="O33" s="50" t="s">
        <v>23</v>
      </c>
      <c r="P33" s="63">
        <f>VLOOKUP(C33,'mod ctrl'!$C$3:$N$160,10,FALSE)</f>
        <v>0</v>
      </c>
      <c r="Q33" s="63" t="str">
        <f>VLOOKUP(C33,'mod ctrl'!$C$3:$N$160,11,FALSE)</f>
        <v>E1</v>
      </c>
      <c r="R33" s="63">
        <f>VLOOKUP(C33,'mod ctrl'!$C$3:$N$160,12,FALSE)</f>
        <v>0</v>
      </c>
      <c r="S33" s="43"/>
    </row>
    <row r="34" spans="1:19" s="26" customFormat="1" ht="56.4" x14ac:dyDescent="0.3">
      <c r="A34" s="25"/>
      <c r="B34" s="47" t="s">
        <v>180</v>
      </c>
      <c r="C34" s="50" t="s">
        <v>78</v>
      </c>
      <c r="D34" s="53" t="str">
        <f>VLOOKUP(C34,'mod ctrl'!$C$3:$G$160,2,FALSE)</f>
        <v>Melon du Haut-Poitou</v>
      </c>
      <c r="E34" s="64" t="str">
        <f>VLOOKUP(C34,'mod ctrl'!$C$3:$G$160,3,FALSE)</f>
        <v>Calibrage</v>
      </c>
      <c r="F34" s="64" t="str">
        <f>VLOOKUP(C34,'mod ctrl'!$C$3:$G$160,4,FALSE)</f>
        <v>Automatique et individuel</v>
      </c>
      <c r="G34" s="53" t="str">
        <f>VLOOKUP(C34,'mod ctrl'!$C$3:$G$160,5,FALSE)</f>
        <v>/</v>
      </c>
      <c r="H34" s="56" t="s">
        <v>214</v>
      </c>
      <c r="I34" s="50" t="s">
        <v>57</v>
      </c>
      <c r="J34" s="50" t="s">
        <v>102</v>
      </c>
      <c r="K34" s="56" t="s">
        <v>58</v>
      </c>
      <c r="L34" s="47" t="s">
        <v>103</v>
      </c>
      <c r="M34" s="47" t="s">
        <v>251</v>
      </c>
      <c r="N34" s="56" t="s">
        <v>280</v>
      </c>
      <c r="O34" s="50" t="s">
        <v>23</v>
      </c>
      <c r="P34" s="63">
        <f>VLOOKUP(C34,'mod ctrl'!$C$3:$N$160,10,FALSE)</f>
        <v>0</v>
      </c>
      <c r="Q34" s="63" t="str">
        <f>VLOOKUP(C34,'mod ctrl'!$C$3:$N$160,11,FALSE)</f>
        <v>E1</v>
      </c>
      <c r="R34" s="63">
        <f>VLOOKUP(C34,'mod ctrl'!$C$3:$N$160,12,FALSE)</f>
        <v>0</v>
      </c>
      <c r="S34" s="43"/>
    </row>
    <row r="35" spans="1:19" ht="82.8" x14ac:dyDescent="0.3">
      <c r="A35" s="25"/>
      <c r="B35" s="47" t="s">
        <v>180</v>
      </c>
      <c r="C35" s="50" t="s">
        <v>79</v>
      </c>
      <c r="D35" s="53" t="str">
        <f>VLOOKUP(C35,'mod ctrl'!$C$3:$G$160,2,FALSE)</f>
        <v>Melon du Haut-Poitou</v>
      </c>
      <c r="E35" s="64" t="str">
        <f>VLOOKUP(C35,'mod ctrl'!$C$3:$G$160,3,FALSE)</f>
        <v>Agréeur</v>
      </c>
      <c r="F35" s="64" t="str">
        <f>VLOOKUP(C35,'mod ctrl'!$C$3:$G$160,4,FALSE)</f>
        <v>Qualifié par le groupement</v>
      </c>
      <c r="G35" s="53" t="str">
        <f>VLOOKUP(C35,'mod ctrl'!$C$3:$G$160,5,FALSE)</f>
        <v>/</v>
      </c>
      <c r="H35" s="56" t="s">
        <v>216</v>
      </c>
      <c r="I35" s="50" t="s">
        <v>97</v>
      </c>
      <c r="J35" s="50" t="s">
        <v>55</v>
      </c>
      <c r="K35" s="64" t="s">
        <v>98</v>
      </c>
      <c r="L35" s="66" t="s">
        <v>279</v>
      </c>
      <c r="M35" s="71" t="s">
        <v>99</v>
      </c>
      <c r="N35" s="71" t="s">
        <v>56</v>
      </c>
      <c r="O35" s="50" t="s">
        <v>23</v>
      </c>
      <c r="P35" s="63">
        <f>VLOOKUP(C35,'mod ctrl'!$C$3:$N$160,10,FALSE)</f>
        <v>0</v>
      </c>
      <c r="Q35" s="63" t="str">
        <f>VLOOKUP(C35,'mod ctrl'!$C$3:$N$160,11,FALSE)</f>
        <v>C6 Plan d'alimentation</v>
      </c>
      <c r="R35" s="63">
        <f>VLOOKUP(C35,'mod ctrl'!$C$3:$N$160,12,FALSE)</f>
        <v>0</v>
      </c>
      <c r="S35" s="43"/>
    </row>
    <row r="36" spans="1:19" ht="56.4" x14ac:dyDescent="0.3">
      <c r="A36" s="25"/>
      <c r="B36" s="47" t="s">
        <v>180</v>
      </c>
      <c r="C36" s="50" t="s">
        <v>79</v>
      </c>
      <c r="D36" s="53" t="str">
        <f>VLOOKUP(C36,'mod ctrl'!$C$3:$G$160,2,FALSE)</f>
        <v>Melon du Haut-Poitou</v>
      </c>
      <c r="E36" s="64" t="str">
        <f>VLOOKUP(C36,'mod ctrl'!$C$3:$G$160,3,FALSE)</f>
        <v>Agréeur</v>
      </c>
      <c r="F36" s="64" t="str">
        <f>VLOOKUP(C36,'mod ctrl'!$C$3:$G$160,4,FALSE)</f>
        <v>Qualifié par le groupement</v>
      </c>
      <c r="G36" s="53" t="str">
        <f>VLOOKUP(C36,'mod ctrl'!$C$3:$G$160,5,FALSE)</f>
        <v>/</v>
      </c>
      <c r="H36" s="56" t="s">
        <v>217</v>
      </c>
      <c r="I36" s="50" t="s">
        <v>57</v>
      </c>
      <c r="J36" s="50" t="s">
        <v>55</v>
      </c>
      <c r="K36" s="56" t="s">
        <v>58</v>
      </c>
      <c r="L36" s="47" t="s">
        <v>103</v>
      </c>
      <c r="M36" s="47" t="s">
        <v>251</v>
      </c>
      <c r="N36" s="56" t="s">
        <v>280</v>
      </c>
      <c r="O36" s="50" t="s">
        <v>23</v>
      </c>
      <c r="P36" s="63">
        <f>VLOOKUP(C36,'mod ctrl'!$C$3:$N$160,10,FALSE)</f>
        <v>0</v>
      </c>
      <c r="Q36" s="63" t="str">
        <f>VLOOKUP(C36,'mod ctrl'!$C$3:$N$160,11,FALSE)</f>
        <v>C6 Plan d'alimentation</v>
      </c>
      <c r="R36" s="63">
        <f>VLOOKUP(C36,'mod ctrl'!$C$3:$N$160,12,FALSE)</f>
        <v>0</v>
      </c>
      <c r="S36" s="43"/>
    </row>
    <row r="37" spans="1:19" ht="41.4" customHeight="1" x14ac:dyDescent="0.3">
      <c r="A37" s="25"/>
      <c r="B37" s="47" t="s">
        <v>180</v>
      </c>
      <c r="C37" s="93" t="s">
        <v>80</v>
      </c>
      <c r="D37" s="93" t="str">
        <f>VLOOKUP(C37,'mod ctrl'!$C$3:$G$160,2,FALSE)</f>
        <v>Melon du Haut-Poitou</v>
      </c>
      <c r="E37" s="61" t="str">
        <f>VLOOKUP(C37,'mod ctrl'!$C$3:$G$160,3,FALSE)</f>
        <v>Agréage</v>
      </c>
      <c r="F37" s="61" t="str">
        <f>VLOOKUP(C37,'mod ctrl'!$C$3:$G$160,4,FALSE)</f>
        <v>Examen d'un échantillon représentatif des lots de melons triés, calibrés et conditionnés :
L’agréage des lots est effectué chaque jour de récolte, par examen de 5 à 10 melons provenant de chaque nouvelle parcelle. L’agréeur vérifie les critères suivants :
- Variété
- Teneur en sucre (IR &gt; 12° Brix)
- Absence de vitrescence des fruits,
- Homogénéité du lot de melon
- Fermeté</v>
      </c>
      <c r="G37" s="50" t="str">
        <f>VLOOKUP(C37,'mod ctrl'!$C$3:$G$160,5,FALSE)</f>
        <v>PPC</v>
      </c>
      <c r="H37" s="56" t="s">
        <v>318</v>
      </c>
      <c r="I37" s="50" t="s">
        <v>57</v>
      </c>
      <c r="J37" s="50" t="s">
        <v>55</v>
      </c>
      <c r="K37" s="65" t="s">
        <v>120</v>
      </c>
      <c r="L37" s="56" t="s">
        <v>100</v>
      </c>
      <c r="M37" s="56" t="s">
        <v>252</v>
      </c>
      <c r="N37" s="56" t="s">
        <v>101</v>
      </c>
      <c r="O37" s="50" t="s">
        <v>23</v>
      </c>
      <c r="P37" s="63">
        <f>VLOOKUP(C37,'mod ctrl'!$C$3:$N$160,10,FALSE)</f>
        <v>0</v>
      </c>
      <c r="Q37" s="63" t="str">
        <f>VLOOKUP(C37,'mod ctrl'!$C$3:$N$160,11,FALSE)</f>
        <v>C6 Plan d'alimentation</v>
      </c>
      <c r="R37" s="63">
        <f>VLOOKUP(C37,'mod ctrl'!$C$3:$N$160,12,FALSE)</f>
        <v>0</v>
      </c>
      <c r="S37" s="43"/>
    </row>
    <row r="38" spans="1:19" ht="56.4" x14ac:dyDescent="0.3">
      <c r="A38" s="25"/>
      <c r="B38" s="119" t="s">
        <v>180</v>
      </c>
      <c r="C38" s="134" t="s">
        <v>330</v>
      </c>
      <c r="D38" s="134" t="str">
        <f>VLOOKUP(C38,'mod ctrl'!$C$3:$G$160,2,FALSE)</f>
        <v>Melon du Haut-Poitou</v>
      </c>
      <c r="E38" s="119" t="str">
        <f>VLOOKUP(C38,'mod ctrl'!$C$3:$G$160,3,FALSE)</f>
        <v>Caractéristiques organoleptiques</v>
      </c>
      <c r="F38" s="119" t="str">
        <f>VLOOKUP(C38,'mod ctrl'!$C$3:$G$160,4,FALSE)</f>
        <v>Le « Melon du Haut-Poitou » se caractérise par une saveur sucrée doublée d’un parfum aux arômes intenses. Il est à la fois ferme en bouche et fortement juteux et fondant. Il est de couleur orange assez soutenue.</v>
      </c>
      <c r="G38" s="134" t="str">
        <f>VLOOKUP(C38,'mod ctrl'!$C$3:$G$160,5,FALSE)</f>
        <v>/</v>
      </c>
      <c r="H38" s="119" t="s">
        <v>351</v>
      </c>
      <c r="I38" s="134" t="s">
        <v>57</v>
      </c>
      <c r="J38" s="134" t="s">
        <v>55</v>
      </c>
      <c r="K38" s="118" t="s">
        <v>58</v>
      </c>
      <c r="L38" s="119" t="s">
        <v>103</v>
      </c>
      <c r="M38" s="119" t="s">
        <v>290</v>
      </c>
      <c r="N38" s="118" t="s">
        <v>350</v>
      </c>
      <c r="O38" s="134" t="s">
        <v>23</v>
      </c>
      <c r="P38" s="63">
        <f>VLOOKUP(C38,'mod ctrl'!$C$3:$N$160,10,FALSE)</f>
        <v>0</v>
      </c>
      <c r="Q38" s="63" t="str">
        <f>VLOOKUP(C38,'mod ctrl'!$C$3:$N$160,11,FALSE)</f>
        <v>C6 Plan d'alimentation</v>
      </c>
      <c r="R38" s="63">
        <f>VLOOKUP(C38,'mod ctrl'!$C$3:$N$160,12,FALSE)</f>
        <v>0</v>
      </c>
      <c r="S38" s="43"/>
    </row>
    <row r="39" spans="1:19" ht="41.4" customHeight="1" x14ac:dyDescent="0.3">
      <c r="A39" s="25"/>
      <c r="B39" s="47" t="s">
        <v>180</v>
      </c>
      <c r="C39" s="93" t="s">
        <v>81</v>
      </c>
      <c r="D39" s="93" t="str">
        <f>VLOOKUP(C39,'mod ctrl'!$C$3:$G$160,2,FALSE)</f>
        <v>Melon du Haut-Poitou</v>
      </c>
      <c r="E39" s="61" t="str">
        <f>VLOOKUP(C39,'mod ctrl'!$C$3:$G$160,3,FALSE)</f>
        <v>Conditionnement</v>
      </c>
      <c r="F39" s="61" t="str">
        <f>VLOOKUP(C39,'mod ctrl'!$C$3:$G$160,4,FALSE)</f>
        <v>Par catégorie de calibre en plateaux monocouches alvéolés ou emballages individuels.
Les plateaux utilisés sont :
- en matériaux agréés pour le conditionnement des denrées alimentaires,
- munis d'alvéoles,
- propres et en bon état, conformément  la réglementation nationale
Chaque plateau contient entre 11 9 et 15 melons
Les melons sont conditionnés au plus tard le lendemain de la cueillette.</v>
      </c>
      <c r="G39" s="50" t="str">
        <f>VLOOKUP(C39,'mod ctrl'!$C$3:$G$160,5,FALSE)</f>
        <v>PPC</v>
      </c>
      <c r="H39" s="56" t="s">
        <v>321</v>
      </c>
      <c r="I39" s="50" t="s">
        <v>57</v>
      </c>
      <c r="J39" s="50" t="s">
        <v>55</v>
      </c>
      <c r="K39" s="65" t="s">
        <v>120</v>
      </c>
      <c r="L39" s="56" t="s">
        <v>100</v>
      </c>
      <c r="M39" s="56" t="s">
        <v>252</v>
      </c>
      <c r="N39" s="56" t="s">
        <v>101</v>
      </c>
      <c r="O39" s="50" t="s">
        <v>23</v>
      </c>
      <c r="P39" s="63">
        <f>VLOOKUP(C39,'mod ctrl'!$C$3:$N$160,10,FALSE)</f>
        <v>0</v>
      </c>
      <c r="Q39" s="63">
        <f>VLOOKUP(C39,'mod ctrl'!$C$3:$N$160,11,FALSE)</f>
        <v>0</v>
      </c>
      <c r="R39" s="63">
        <f>VLOOKUP(C39,'mod ctrl'!$C$3:$N$160,12,FALSE)</f>
        <v>0</v>
      </c>
      <c r="S39" s="43"/>
    </row>
    <row r="40" spans="1:19" ht="42.6" x14ac:dyDescent="0.3">
      <c r="A40" s="25"/>
      <c r="B40" s="47" t="s">
        <v>180</v>
      </c>
      <c r="C40" s="93" t="s">
        <v>82</v>
      </c>
      <c r="D40" s="93" t="str">
        <f>VLOOKUP(C40,'mod ctrl'!$C$3:$G$160,2,FALSE)</f>
        <v>Melon du Haut-Poitou</v>
      </c>
      <c r="E40" s="61" t="str">
        <f>VLOOKUP(C40,'mod ctrl'!$C$3:$G$160,3,FALSE)</f>
        <v>Stockage</v>
      </c>
      <c r="F40" s="61" t="str">
        <f>VLOOKUP(C40,'mod ctrl'!$C$3:$G$160,4,FALSE)</f>
        <v>Température comprise entre 9 et 13° C</v>
      </c>
      <c r="G40" s="50" t="str">
        <f>VLOOKUP(C40,'mod ctrl'!$C$3:$G$160,5,FALSE)</f>
        <v>PPC</v>
      </c>
      <c r="H40" s="56" t="s">
        <v>218</v>
      </c>
      <c r="I40" s="50" t="s">
        <v>57</v>
      </c>
      <c r="J40" s="50" t="s">
        <v>55</v>
      </c>
      <c r="K40" s="65" t="s">
        <v>120</v>
      </c>
      <c r="L40" s="56" t="s">
        <v>100</v>
      </c>
      <c r="M40" s="56" t="s">
        <v>252</v>
      </c>
      <c r="N40" s="56" t="s">
        <v>101</v>
      </c>
      <c r="O40" s="50" t="s">
        <v>23</v>
      </c>
      <c r="P40" s="63">
        <f>VLOOKUP(C40,'mod ctrl'!$C$3:$N$160,10,FALSE)</f>
        <v>0</v>
      </c>
      <c r="Q40" s="63"/>
      <c r="R40" s="63"/>
      <c r="S40" s="43"/>
    </row>
    <row r="41" spans="1:19" ht="42.6" x14ac:dyDescent="0.3">
      <c r="A41" s="25"/>
      <c r="B41" s="47" t="s">
        <v>180</v>
      </c>
      <c r="C41" s="93" t="s">
        <v>83</v>
      </c>
      <c r="D41" s="93" t="str">
        <f>VLOOKUP(C41,'mod ctrl'!$C$3:$G$160,2,FALSE)</f>
        <v>Melon du Haut-Poitou</v>
      </c>
      <c r="E41" s="61" t="str">
        <f>VLOOKUP(C41,'mod ctrl'!$C$3:$G$160,3,FALSE)</f>
        <v>Délai d'expédition</v>
      </c>
      <c r="F41" s="61" t="str">
        <f>VLOOKUP(C41,'mod ctrl'!$C$3:$G$160,4,FALSE)</f>
        <v>Au plus tard 48 heures 2 jours après cueillette</v>
      </c>
      <c r="G41" s="50" t="str">
        <f>VLOOKUP(C41,'mod ctrl'!$C$3:$G$160,5,FALSE)</f>
        <v>PPC</v>
      </c>
      <c r="H41" s="56" t="s">
        <v>322</v>
      </c>
      <c r="I41" s="50" t="s">
        <v>57</v>
      </c>
      <c r="J41" s="52" t="s">
        <v>55</v>
      </c>
      <c r="K41" s="65" t="s">
        <v>120</v>
      </c>
      <c r="L41" s="56" t="s">
        <v>100</v>
      </c>
      <c r="M41" s="56" t="s">
        <v>252</v>
      </c>
      <c r="N41" s="56" t="s">
        <v>101</v>
      </c>
      <c r="O41" s="50" t="s">
        <v>23</v>
      </c>
      <c r="P41" s="63">
        <f>VLOOKUP(C41,'mod ctrl'!$C$3:$N$160,10,FALSE)</f>
        <v>0</v>
      </c>
      <c r="Q41" s="63" t="str">
        <f>VLOOKUP(C41,'mod ctrl'!$C$3:$N$160,11,FALSE)</f>
        <v>C24 Elevage dédié</v>
      </c>
      <c r="R41" s="63" t="str">
        <f>VLOOKUP(C41,'mod ctrl'!$C$3:$N$160,12,FALSE)</f>
        <v>"+"</v>
      </c>
      <c r="S41" s="43"/>
    </row>
    <row r="42" spans="1:19" ht="69" x14ac:dyDescent="0.3">
      <c r="A42" s="25"/>
      <c r="B42" s="47" t="s">
        <v>180</v>
      </c>
      <c r="C42" s="50" t="s">
        <v>268</v>
      </c>
      <c r="D42" s="53" t="str">
        <f>VLOOKUP(C42,'mod ctrl'!$C$3:$G$160,2,FALSE)</f>
        <v>Melon du Haut-Poitou</v>
      </c>
      <c r="E42" s="64" t="str">
        <f>VLOOKUP(C42,'mod ctrl'!$C$3:$G$160,3,FALSE)</f>
        <v>Obligation déclarative : Déclaration des volumes commercialisés en IGP</v>
      </c>
      <c r="F42" s="64" t="str">
        <f>VLOOKUP(C42,'mod ctrl'!$C$3:$G$160,4,FALSE)</f>
        <v>Avant le 31 décembre de chaque année, les producteurs expéditeurs devront déclarer à l’ODG les volumes commercialisés en IGP melon Haut-Poitou</v>
      </c>
      <c r="G42" s="53" t="str">
        <f>VLOOKUP(C42,'mod ctrl'!$C$3:$G$160,5,FALSE)</f>
        <v>/</v>
      </c>
      <c r="H42" s="64" t="s">
        <v>232</v>
      </c>
      <c r="I42" s="53" t="s">
        <v>232</v>
      </c>
      <c r="J42" s="53" t="s">
        <v>232</v>
      </c>
      <c r="K42" s="64" t="s">
        <v>232</v>
      </c>
      <c r="L42" s="64" t="s">
        <v>232</v>
      </c>
      <c r="M42" s="64" t="s">
        <v>232</v>
      </c>
      <c r="N42" s="64" t="s">
        <v>232</v>
      </c>
      <c r="O42" s="50" t="s">
        <v>23</v>
      </c>
      <c r="P42" s="63">
        <f>VLOOKUP(C42,'mod ctrl'!$C$3:$N$160,10,FALSE)</f>
        <v>0</v>
      </c>
      <c r="Q42" s="63">
        <f>VLOOKUP(C42,'mod ctrl'!$C$3:$N$160,11,FALSE)</f>
        <v>0</v>
      </c>
      <c r="R42" s="63">
        <f>VLOOKUP(C42,'mod ctrl'!$C$3:$N$160,12,FALSE)</f>
        <v>0</v>
      </c>
      <c r="S42" s="43"/>
    </row>
    <row r="43" spans="1:19" ht="56.4" customHeight="1" x14ac:dyDescent="0.3">
      <c r="A43" s="25"/>
      <c r="B43" s="47" t="s">
        <v>180</v>
      </c>
      <c r="C43" s="93" t="s">
        <v>230</v>
      </c>
      <c r="D43" s="99" t="str">
        <f>VLOOKUP(C43,'mod ctrl'!$C$3:$G$160,2,FALSE)</f>
        <v>Melon du Haut-Poitou</v>
      </c>
      <c r="E43" s="98" t="str">
        <f>VLOOKUP(C43,'mod ctrl'!$C$3:$G$160,3,FALSE)</f>
        <v>Etiquetage</v>
      </c>
      <c r="F43" s="98" t="str">
        <f>VLOOKUP(C43,'mod ctrl'!$C$3:$G$160,4,FALSE)</f>
        <v>Stickage individuel des fruits
Outre les mentions obligatoires prévues par la réglementation relative à l’étiquetage et à la présentation des denrées alimentaires, chaque conditionnement comporte la dénomination enregistrée du produit, « Melon du Haut-Poitou » et le symbole IGP de l’Union européenne dans le même champ visuel. Chaque conditionnement comporte également le logo suivant : « Melon du Haut-Poitou ».
Les melons doivent être identifiés individuellement par un élément :
-	 la dénomination enregistrée du produit et le symbole IGP de l’Union européenne dans le même champ visuel ;
-	le logo présent dans le CDC.</v>
      </c>
      <c r="G43" s="53" t="str">
        <f>VLOOKUP(C43,'mod ctrl'!$C$3:$G$160,5,FALSE)</f>
        <v>PPC</v>
      </c>
      <c r="H43" s="118" t="s">
        <v>343</v>
      </c>
      <c r="I43" s="50" t="s">
        <v>57</v>
      </c>
      <c r="J43" s="50" t="s">
        <v>55</v>
      </c>
      <c r="K43" s="65" t="s">
        <v>120</v>
      </c>
      <c r="L43" s="56" t="s">
        <v>100</v>
      </c>
      <c r="M43" s="56" t="s">
        <v>252</v>
      </c>
      <c r="N43" s="56" t="s">
        <v>101</v>
      </c>
      <c r="O43" s="50" t="s">
        <v>23</v>
      </c>
      <c r="P43" s="63">
        <f>VLOOKUP(C43,'mod ctrl'!$C$3:$N$160,10,FALSE)</f>
        <v>0</v>
      </c>
      <c r="Q43" s="63">
        <f>VLOOKUP(C43,'mod ctrl'!$C$3:$N$160,11,FALSE)</f>
        <v>0</v>
      </c>
      <c r="R43" s="63">
        <f>VLOOKUP(C43,'mod ctrl'!$C$3:$N$160,12,FALSE)</f>
        <v>0</v>
      </c>
      <c r="S43" s="43"/>
    </row>
  </sheetData>
  <autoFilter ref="A2:S43" xr:uid="{00000000-0009-0000-0000-000009000000}"/>
  <customSheetViews>
    <customSheetView guid="{63B915DF-E436-4AAA-90BD-DE14F8B08A3D}" showPageBreaks="1" fitToPage="1">
      <selection activeCell="I2" sqref="I2"/>
      <pageMargins left="0.23622047244094491" right="0.23622047244094491" top="0.74803149606299213" bottom="0.74803149606299213" header="0.31496062992125984" footer="0.31496062992125984"/>
      <pageSetup paperSize="9" scale="53" orientation="landscape" r:id="rId1"/>
    </customSheetView>
  </customSheetViews>
  <mergeCells count="1">
    <mergeCell ref="B1:N1"/>
  </mergeCells>
  <printOptions horizontalCentered="1"/>
  <pageMargins left="0.23622047244094491" right="0.27559055118110237" top="1.3385826771653544" bottom="0.74803149606299213" header="0.31496062992125984" footer="0.31496062992125984"/>
  <pageSetup paperSize="9" scale="73" fitToHeight="0" orientation="landscape" r:id="rId2"/>
  <headerFooter>
    <oddHeader>&amp;L&amp;G&amp;C&amp;"Arial,Gras"&amp;14DISPOSITIONS DE CONTRÔLE SPECIFIQUES&amp;"Arial,Normal"&amp;11
---------------
&amp;K000000Melon du Haut-Poitou&amp;R&amp;"Arial,Gras"PC &amp;K000000IG 461 V03&amp;K01+000
&amp;KFF0000Emission : 15/11/2022&amp;K01+000
&amp;"Arial,Normal"Page &amp;P / &amp;N</oddHeader>
  </headerFooter>
  <legacyDrawingHF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O10"/>
  <sheetViews>
    <sheetView view="pageBreakPreview" zoomScale="70" zoomScaleNormal="80" zoomScaleSheetLayoutView="70" workbookViewId="0">
      <selection activeCell="H29" sqref="H29"/>
    </sheetView>
  </sheetViews>
  <sheetFormatPr baseColWidth="10" defaultColWidth="11.5546875" defaultRowHeight="14.4" x14ac:dyDescent="0.3"/>
  <cols>
    <col min="1" max="1" width="6.88671875" style="10" customWidth="1"/>
    <col min="2" max="2" width="8.6640625" style="85" customWidth="1"/>
    <col min="3" max="3" width="20.6640625" style="10" customWidth="1"/>
    <col min="4" max="4" width="36.44140625" style="17" customWidth="1"/>
    <col min="5" max="5" width="11.6640625" style="86" customWidth="1"/>
    <col min="6" max="6" width="11.33203125" style="86" customWidth="1"/>
    <col min="7" max="7" width="25" style="17" customWidth="1"/>
    <col min="8" max="8" width="29" style="17" customWidth="1"/>
    <col min="9" max="10" width="29.6640625" style="17" customWidth="1"/>
    <col min="11" max="12" width="11.5546875" style="10"/>
    <col min="13" max="13" width="21.33203125" style="10" hidden="1" customWidth="1"/>
    <col min="14" max="14" width="10.109375" style="10" hidden="1" customWidth="1"/>
    <col min="15" max="15" width="24.6640625" style="10" customWidth="1"/>
    <col min="16" max="16384" width="11.5546875" style="10"/>
  </cols>
  <sheetData>
    <row r="1" spans="1:15" ht="56.4" customHeight="1" x14ac:dyDescent="0.3">
      <c r="B1" s="169" t="s">
        <v>119</v>
      </c>
      <c r="C1" s="169"/>
      <c r="D1" s="169"/>
      <c r="E1" s="169"/>
      <c r="F1" s="169"/>
      <c r="G1" s="169"/>
      <c r="H1" s="169"/>
      <c r="I1" s="169"/>
      <c r="J1" s="169"/>
      <c r="K1" s="22"/>
      <c r="L1" s="22"/>
      <c r="M1" s="22"/>
      <c r="N1" s="22"/>
    </row>
    <row r="2" spans="1:15" s="24" customFormat="1" ht="96.6" x14ac:dyDescent="0.3">
      <c r="A2" s="30" t="s">
        <v>20</v>
      </c>
      <c r="B2" s="40" t="s">
        <v>1</v>
      </c>
      <c r="C2" s="40" t="s">
        <v>13</v>
      </c>
      <c r="D2" s="40" t="s">
        <v>8</v>
      </c>
      <c r="E2" s="40" t="s">
        <v>9</v>
      </c>
      <c r="F2" s="40" t="s">
        <v>51</v>
      </c>
      <c r="G2" s="40" t="s">
        <v>10</v>
      </c>
      <c r="H2" s="42" t="s">
        <v>11</v>
      </c>
      <c r="I2" s="40" t="s">
        <v>49</v>
      </c>
      <c r="J2" s="40" t="s">
        <v>50</v>
      </c>
      <c r="K2" s="30" t="s">
        <v>3</v>
      </c>
      <c r="L2" s="30" t="s">
        <v>19</v>
      </c>
      <c r="M2" s="78" t="s">
        <v>240</v>
      </c>
      <c r="N2" s="78" t="s">
        <v>226</v>
      </c>
      <c r="O2" s="78" t="s">
        <v>48</v>
      </c>
    </row>
    <row r="3" spans="1:15" s="11" customFormat="1" ht="43.2" x14ac:dyDescent="0.25">
      <c r="A3" s="19"/>
      <c r="B3" s="87" t="s">
        <v>124</v>
      </c>
      <c r="C3" s="66" t="s">
        <v>125</v>
      </c>
      <c r="D3" s="64" t="s">
        <v>127</v>
      </c>
      <c r="E3" s="53" t="s">
        <v>236</v>
      </c>
      <c r="F3" s="53" t="s">
        <v>55</v>
      </c>
      <c r="G3" s="88" t="s">
        <v>128</v>
      </c>
      <c r="H3" s="56" t="s">
        <v>281</v>
      </c>
      <c r="I3" s="88" t="s">
        <v>129</v>
      </c>
      <c r="J3" s="88" t="s">
        <v>56</v>
      </c>
      <c r="K3" s="89" t="s">
        <v>23</v>
      </c>
      <c r="L3" s="19"/>
      <c r="M3" s="29" t="s">
        <v>239</v>
      </c>
      <c r="N3" s="29" t="s">
        <v>241</v>
      </c>
      <c r="O3" s="77"/>
    </row>
    <row r="4" spans="1:15" s="11" customFormat="1" ht="42.6" x14ac:dyDescent="0.25">
      <c r="A4" s="19"/>
      <c r="B4" s="87" t="s">
        <v>124</v>
      </c>
      <c r="C4" s="66" t="s">
        <v>125</v>
      </c>
      <c r="D4" s="64" t="s">
        <v>130</v>
      </c>
      <c r="E4" s="53" t="s">
        <v>57</v>
      </c>
      <c r="F4" s="53" t="s">
        <v>55</v>
      </c>
      <c r="G4" s="88" t="s">
        <v>58</v>
      </c>
      <c r="H4" s="66" t="s">
        <v>123</v>
      </c>
      <c r="I4" s="66" t="s">
        <v>237</v>
      </c>
      <c r="J4" s="66" t="s">
        <v>238</v>
      </c>
      <c r="K4" s="89" t="s">
        <v>23</v>
      </c>
      <c r="L4" s="19"/>
      <c r="M4" s="29"/>
      <c r="N4" s="29"/>
      <c r="O4" s="77"/>
    </row>
    <row r="5" spans="1:15" s="11" customFormat="1" ht="42.6" x14ac:dyDescent="0.25">
      <c r="A5" s="19"/>
      <c r="B5" s="87" t="s">
        <v>64</v>
      </c>
      <c r="C5" s="66" t="s">
        <v>115</v>
      </c>
      <c r="D5" s="64" t="s">
        <v>139</v>
      </c>
      <c r="E5" s="53" t="s">
        <v>57</v>
      </c>
      <c r="F5" s="53" t="s">
        <v>55</v>
      </c>
      <c r="G5" s="88" t="s">
        <v>58</v>
      </c>
      <c r="H5" s="66" t="s">
        <v>123</v>
      </c>
      <c r="I5" s="66" t="s">
        <v>237</v>
      </c>
      <c r="J5" s="66" t="s">
        <v>238</v>
      </c>
      <c r="K5" s="89" t="s">
        <v>23</v>
      </c>
      <c r="L5" s="19"/>
      <c r="M5" s="29"/>
      <c r="N5" s="29"/>
      <c r="O5" s="77"/>
    </row>
    <row r="6" spans="1:15" s="11" customFormat="1" ht="41.4" x14ac:dyDescent="0.25">
      <c r="A6" s="19"/>
      <c r="B6" s="87" t="s">
        <v>78</v>
      </c>
      <c r="C6" s="91" t="s">
        <v>186</v>
      </c>
      <c r="D6" s="90" t="s">
        <v>220</v>
      </c>
      <c r="E6" s="53" t="s">
        <v>236</v>
      </c>
      <c r="F6" s="53" t="s">
        <v>55</v>
      </c>
      <c r="G6" s="88" t="s">
        <v>128</v>
      </c>
      <c r="H6" s="56" t="s">
        <v>281</v>
      </c>
      <c r="I6" s="88" t="s">
        <v>129</v>
      </c>
      <c r="J6" s="88" t="s">
        <v>56</v>
      </c>
      <c r="K6" s="89" t="s">
        <v>23</v>
      </c>
      <c r="L6" s="19"/>
      <c r="M6" s="29"/>
      <c r="N6" s="29"/>
      <c r="O6" s="77"/>
    </row>
    <row r="7" spans="1:15" s="11" customFormat="1" ht="42.6" x14ac:dyDescent="0.25">
      <c r="A7" s="19"/>
      <c r="B7" s="87" t="s">
        <v>78</v>
      </c>
      <c r="C7" s="91" t="s">
        <v>186</v>
      </c>
      <c r="D7" s="90" t="s">
        <v>221</v>
      </c>
      <c r="E7" s="53" t="s">
        <v>57</v>
      </c>
      <c r="F7" s="53" t="s">
        <v>55</v>
      </c>
      <c r="G7" s="88" t="s">
        <v>58</v>
      </c>
      <c r="H7" s="66" t="s">
        <v>123</v>
      </c>
      <c r="I7" s="66" t="s">
        <v>237</v>
      </c>
      <c r="J7" s="66" t="s">
        <v>238</v>
      </c>
      <c r="K7" s="89" t="s">
        <v>23</v>
      </c>
      <c r="L7" s="19"/>
      <c r="M7" s="29"/>
      <c r="N7" s="29"/>
      <c r="O7" s="77"/>
    </row>
    <row r="8" spans="1:15" x14ac:dyDescent="0.3">
      <c r="A8" s="17"/>
    </row>
    <row r="9" spans="1:15" x14ac:dyDescent="0.3">
      <c r="A9" s="17"/>
    </row>
    <row r="10" spans="1:15" x14ac:dyDescent="0.3">
      <c r="A10" s="17"/>
    </row>
  </sheetData>
  <autoFilter ref="A2:M2" xr:uid="{00000000-0009-0000-0000-000008000000}"/>
  <mergeCells count="1">
    <mergeCell ref="B1:J1"/>
  </mergeCells>
  <printOptions horizontalCentered="1"/>
  <pageMargins left="0.23622047244094491" right="0.27559055118110237" top="1.3385826771653544" bottom="0.74803149606299213" header="0.31496062992125984" footer="0.31496062992125984"/>
  <pageSetup paperSize="9" scale="70" fitToHeight="0" orientation="landscape" r:id="rId1"/>
  <headerFooter>
    <oddHeader>&amp;L&amp;G&amp;C&amp;"Arial,Gras"&amp;14DISPOSITIONS DE CONTRÔLE SPECIFIQUES&amp;"Arial,Normal"&amp;11
---------------
&amp;K000000Melon du Haut-Poitou&amp;R&amp;"Arial,Gras"PC &amp;K000000IG 461 V03&amp;K01+000
&amp;KFF0000Emission : 15/11/2022&amp;K01+000
&amp;"Arial,Normal"Page &amp;P / &amp;N</oddHeader>
  </headerFooter>
  <colBreaks count="1" manualBreakCount="1">
    <brk id="10" max="1048575" man="1"/>
  </colBreak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59999389629810485"/>
    <pageSetUpPr fitToPage="1"/>
  </sheetPr>
  <dimension ref="A2:F14"/>
  <sheetViews>
    <sheetView view="pageBreakPreview" zoomScale="90" zoomScaleNormal="100" zoomScaleSheetLayoutView="90" workbookViewId="0">
      <selection activeCell="B12" sqref="B12"/>
    </sheetView>
  </sheetViews>
  <sheetFormatPr baseColWidth="10" defaultRowHeight="14.4" x14ac:dyDescent="0.3"/>
  <cols>
    <col min="1" max="1" width="6.33203125" style="8" customWidth="1"/>
    <col min="2" max="2" width="5.109375" customWidth="1"/>
    <col min="4" max="4" width="22.88671875" customWidth="1"/>
    <col min="5" max="5" width="27.6640625" customWidth="1"/>
    <col min="6" max="7" width="11.5546875" customWidth="1"/>
  </cols>
  <sheetData>
    <row r="2" spans="1:6" ht="51.6" customHeight="1" x14ac:dyDescent="0.3">
      <c r="A2" s="3" t="s">
        <v>25</v>
      </c>
      <c r="B2" s="4"/>
      <c r="C2" s="4"/>
      <c r="D2" s="4"/>
      <c r="E2" s="4"/>
      <c r="F2" s="2"/>
    </row>
    <row r="3" spans="1:6" s="7" customFormat="1" ht="21.6" customHeight="1" x14ac:dyDescent="0.3">
      <c r="A3" s="27" t="s">
        <v>42</v>
      </c>
      <c r="B3" s="6"/>
      <c r="C3" s="6"/>
      <c r="D3" s="6"/>
    </row>
    <row r="4" spans="1:6" s="7" customFormat="1" ht="21.6" customHeight="1" x14ac:dyDescent="0.3">
      <c r="A4" s="5" t="s">
        <v>33</v>
      </c>
      <c r="B4" s="9" t="s">
        <v>32</v>
      </c>
      <c r="C4" s="6"/>
      <c r="D4" s="6"/>
    </row>
    <row r="5" spans="1:6" s="7" customFormat="1" ht="21.6" customHeight="1" x14ac:dyDescent="0.3">
      <c r="A5" s="5"/>
      <c r="B5" s="5" t="s">
        <v>26</v>
      </c>
      <c r="C5" s="6" t="s">
        <v>27</v>
      </c>
      <c r="D5" s="6"/>
    </row>
    <row r="6" spans="1:6" s="7" customFormat="1" ht="21.6" customHeight="1" x14ac:dyDescent="0.3">
      <c r="A6" s="5"/>
      <c r="B6" s="5" t="s">
        <v>28</v>
      </c>
      <c r="C6" s="6" t="s">
        <v>30</v>
      </c>
      <c r="D6" s="6"/>
    </row>
    <row r="7" spans="1:6" s="7" customFormat="1" ht="21.6" customHeight="1" x14ac:dyDescent="0.3">
      <c r="A7" s="5" t="s">
        <v>34</v>
      </c>
      <c r="B7" s="6" t="s">
        <v>39</v>
      </c>
      <c r="C7" s="6"/>
      <c r="D7" s="6"/>
    </row>
    <row r="8" spans="1:6" s="7" customFormat="1" ht="21.6" customHeight="1" x14ac:dyDescent="0.3">
      <c r="A8" s="5" t="s">
        <v>35</v>
      </c>
      <c r="B8" s="6" t="s">
        <v>40</v>
      </c>
      <c r="C8" s="6"/>
      <c r="D8" s="6"/>
    </row>
    <row r="9" spans="1:6" s="7" customFormat="1" ht="21.6" customHeight="1" x14ac:dyDescent="0.3">
      <c r="A9" s="5" t="s">
        <v>36</v>
      </c>
      <c r="B9" s="6" t="s">
        <v>29</v>
      </c>
      <c r="C9" s="6"/>
      <c r="D9" s="6"/>
    </row>
    <row r="10" spans="1:6" s="7" customFormat="1" ht="21.6" customHeight="1" x14ac:dyDescent="0.3">
      <c r="A10" s="5"/>
      <c r="B10" s="5" t="s">
        <v>26</v>
      </c>
      <c r="C10" s="6" t="s">
        <v>41</v>
      </c>
      <c r="D10" s="6"/>
    </row>
    <row r="11" spans="1:6" s="7" customFormat="1" ht="21.6" customHeight="1" x14ac:dyDescent="0.3">
      <c r="A11" s="5"/>
      <c r="B11" s="5" t="s">
        <v>28</v>
      </c>
      <c r="C11" s="6" t="s">
        <v>47</v>
      </c>
      <c r="D11" s="6"/>
    </row>
    <row r="12" spans="1:6" s="7" customFormat="1" ht="21.6" customHeight="1" x14ac:dyDescent="0.3">
      <c r="A12" s="5"/>
      <c r="B12" s="112" t="s">
        <v>335</v>
      </c>
      <c r="C12" s="113" t="s">
        <v>336</v>
      </c>
      <c r="D12" s="114"/>
    </row>
    <row r="13" spans="1:6" s="7" customFormat="1" ht="21.6" customHeight="1" x14ac:dyDescent="0.3">
      <c r="A13" s="5" t="s">
        <v>37</v>
      </c>
      <c r="B13" s="6" t="s">
        <v>31</v>
      </c>
      <c r="C13" s="6"/>
      <c r="D13" s="6"/>
    </row>
    <row r="14" spans="1:6" x14ac:dyDescent="0.3">
      <c r="A14" s="5"/>
      <c r="B14" s="1"/>
      <c r="C14" s="1"/>
      <c r="D14" s="1"/>
    </row>
  </sheetData>
  <printOptions horizontalCentered="1"/>
  <pageMargins left="0.23622047244094491" right="0.27559055118110237" top="1.3385826771653544" bottom="0.74803149606299213" header="0.31496062992125984" footer="0.31496062992125984"/>
  <pageSetup paperSize="9" fitToHeight="0" orientation="portrait" r:id="rId1"/>
  <headerFooter>
    <oddHeader>&amp;L&amp;G&amp;C&amp;"Arial,Gras"&amp;14DISPOSITIONS DE CONTRÔLE SPECIFIQUES&amp;"Arial,Normal"&amp;11
---------------
&amp;K000000Melon du Haut-Poitou&amp;R&amp;"Arial,Gras"PC &amp;K000000IG 461 V03&amp;K01+000
&amp;KFF0000Emission : 15/11/2022&amp;K01+000
&amp;"Arial,Normal"Page &amp;P / &amp;N</oddHead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59999389629810485"/>
    <pageSetUpPr fitToPage="1"/>
  </sheetPr>
  <dimension ref="A1:F12"/>
  <sheetViews>
    <sheetView view="pageBreakPreview" zoomScale="80" zoomScaleNormal="100" zoomScaleSheetLayoutView="80" workbookViewId="0">
      <selection activeCell="B2" sqref="B2:D8"/>
    </sheetView>
  </sheetViews>
  <sheetFormatPr baseColWidth="10" defaultColWidth="11.5546875" defaultRowHeight="14.4" x14ac:dyDescent="0.3"/>
  <cols>
    <col min="1" max="1" width="6.88671875" style="10" customWidth="1"/>
    <col min="2" max="2" width="17.88671875" style="17" customWidth="1"/>
    <col min="3" max="3" width="19.44140625" style="10" customWidth="1"/>
    <col min="4" max="4" width="52.33203125" style="10" customWidth="1"/>
    <col min="5" max="6" width="11.5546875" style="10" customWidth="1"/>
    <col min="7" max="16384" width="11.5546875" style="10"/>
  </cols>
  <sheetData>
    <row r="1" spans="1:6" ht="34.200000000000003" customHeight="1" x14ac:dyDescent="0.3">
      <c r="A1" s="14"/>
      <c r="B1" s="157" t="s">
        <v>43</v>
      </c>
      <c r="C1" s="158"/>
      <c r="D1" s="158"/>
      <c r="E1" s="16"/>
      <c r="F1" s="16"/>
    </row>
    <row r="2" spans="1:6" x14ac:dyDescent="0.3">
      <c r="A2" s="14"/>
      <c r="B2" s="159" t="s">
        <v>337</v>
      </c>
      <c r="C2" s="159"/>
      <c r="D2" s="159"/>
    </row>
    <row r="3" spans="1:6" x14ac:dyDescent="0.3">
      <c r="A3" s="14"/>
      <c r="B3" s="159"/>
      <c r="C3" s="159"/>
      <c r="D3" s="159"/>
    </row>
    <row r="4" spans="1:6" x14ac:dyDescent="0.3">
      <c r="A4" s="14"/>
      <c r="B4" s="159"/>
      <c r="C4" s="159"/>
      <c r="D4" s="159"/>
    </row>
    <row r="5" spans="1:6" x14ac:dyDescent="0.3">
      <c r="A5" s="14"/>
      <c r="B5" s="159"/>
      <c r="C5" s="159"/>
      <c r="D5" s="159"/>
    </row>
    <row r="6" spans="1:6" x14ac:dyDescent="0.3">
      <c r="A6" s="14"/>
      <c r="B6" s="159"/>
      <c r="C6" s="159"/>
      <c r="D6" s="159"/>
    </row>
    <row r="7" spans="1:6" ht="227.4" customHeight="1" x14ac:dyDescent="0.3">
      <c r="A7" s="14"/>
      <c r="B7" s="159"/>
      <c r="C7" s="159"/>
      <c r="D7" s="159"/>
    </row>
    <row r="8" spans="1:6" ht="184.2" customHeight="1" x14ac:dyDescent="0.3">
      <c r="A8" s="14"/>
      <c r="B8" s="159"/>
      <c r="C8" s="159"/>
      <c r="D8" s="159"/>
    </row>
    <row r="9" spans="1:6" x14ac:dyDescent="0.3">
      <c r="B9" s="11"/>
    </row>
    <row r="10" spans="1:6" x14ac:dyDescent="0.3">
      <c r="B10" s="28"/>
    </row>
    <row r="11" spans="1:6" x14ac:dyDescent="0.3">
      <c r="B11" s="28"/>
    </row>
    <row r="12" spans="1:6" ht="27.6" customHeight="1" x14ac:dyDescent="0.3">
      <c r="B12" s="160"/>
      <c r="C12" s="160"/>
      <c r="D12" s="160"/>
    </row>
  </sheetData>
  <mergeCells count="3">
    <mergeCell ref="B1:D1"/>
    <mergeCell ref="B2:D8"/>
    <mergeCell ref="B12:D12"/>
  </mergeCells>
  <printOptions horizontalCentered="1"/>
  <pageMargins left="0.23622047244094491" right="0.27559055118110237" top="1.3385826771653544" bottom="0.74803149606299213" header="0.31496062992125984" footer="0.31496062992125984"/>
  <pageSetup paperSize="9" fitToHeight="0" orientation="portrait" r:id="rId1"/>
  <headerFooter>
    <oddHeader>&amp;L&amp;G&amp;C&amp;"Arial,Gras"&amp;14DISPOSITIONS DE CONTRÔLE SPECIFIQUES&amp;"Arial,Normal"&amp;11
---------------
&amp;K000000Melon du Haut-Poitou&amp;R&amp;"Arial,Gras"PC &amp;K000000IG 461 V03&amp;K01+000
&amp;KFF0000Emission : 15/11/2022&amp;K01+000
&amp;"Arial,Normal"Page &amp;P / &amp;N</oddHeader>
  </headerFooter>
  <colBreaks count="1" manualBreakCount="1">
    <brk id="4" max="1048575" man="1"/>
  </colBreaks>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5" tint="0.59999389629810485"/>
    <pageSetUpPr fitToPage="1"/>
  </sheetPr>
  <dimension ref="A1:H34"/>
  <sheetViews>
    <sheetView topLeftCell="A2" zoomScale="80" zoomScaleNormal="80" zoomScaleSheetLayoutView="80" workbookViewId="0">
      <selection activeCell="D9" sqref="D9"/>
    </sheetView>
  </sheetViews>
  <sheetFormatPr baseColWidth="10" defaultColWidth="11.5546875" defaultRowHeight="14.4" x14ac:dyDescent="0.3"/>
  <cols>
    <col min="1" max="1" width="6.88671875" style="10" customWidth="1"/>
    <col min="2" max="2" width="17.109375" style="17" customWidth="1"/>
    <col min="3" max="3" width="7.21875" style="17" bestFit="1" customWidth="1"/>
    <col min="4" max="4" width="26.88671875" style="10" customWidth="1"/>
    <col min="5" max="5" width="34.109375" style="10" customWidth="1"/>
    <col min="6" max="6" width="45.5546875" style="81" hidden="1" customWidth="1"/>
    <col min="7" max="7" width="34.33203125" style="81" hidden="1" customWidth="1"/>
    <col min="8" max="8" width="25.44140625" style="10" customWidth="1"/>
    <col min="9" max="16384" width="11.5546875" style="10"/>
  </cols>
  <sheetData>
    <row r="1" spans="1:8" ht="174.6" customHeight="1" x14ac:dyDescent="0.3">
      <c r="B1" s="158" t="s">
        <v>225</v>
      </c>
      <c r="C1" s="158"/>
      <c r="D1" s="158"/>
      <c r="E1" s="158"/>
      <c r="F1" s="77"/>
      <c r="G1" s="77"/>
      <c r="H1" s="77"/>
    </row>
    <row r="2" spans="1:8" ht="69.599999999999994" customHeight="1" x14ac:dyDescent="0.3">
      <c r="B2" s="158" t="s">
        <v>267</v>
      </c>
      <c r="C2" s="158"/>
      <c r="D2" s="158"/>
      <c r="E2" s="158"/>
      <c r="F2" s="77" t="s">
        <v>224</v>
      </c>
      <c r="G2" s="97" t="s">
        <v>269</v>
      </c>
      <c r="H2" s="77"/>
    </row>
    <row r="3" spans="1:8" s="24" customFormat="1" ht="41.4" x14ac:dyDescent="0.3">
      <c r="A3" s="30" t="s">
        <v>20</v>
      </c>
      <c r="B3" s="31" t="s">
        <v>0</v>
      </c>
      <c r="C3" s="161" t="s">
        <v>38</v>
      </c>
      <c r="D3" s="162"/>
      <c r="E3" s="31" t="s">
        <v>44</v>
      </c>
      <c r="F3" s="78" t="s">
        <v>240</v>
      </c>
      <c r="G3" s="78" t="s">
        <v>226</v>
      </c>
      <c r="H3" s="78" t="s">
        <v>48</v>
      </c>
    </row>
    <row r="4" spans="1:8" ht="30" customHeight="1" x14ac:dyDescent="0.3">
      <c r="A4" s="19"/>
      <c r="B4" s="163" t="s">
        <v>113</v>
      </c>
      <c r="C4" s="115" t="s">
        <v>109</v>
      </c>
      <c r="D4" s="115" t="s">
        <v>132</v>
      </c>
      <c r="E4" s="163" t="s">
        <v>329</v>
      </c>
      <c r="F4" s="77"/>
      <c r="G4" s="77"/>
      <c r="H4" s="77"/>
    </row>
    <row r="5" spans="1:8" x14ac:dyDescent="0.3">
      <c r="A5" s="19"/>
      <c r="B5" s="164"/>
      <c r="C5" s="116" t="s">
        <v>62</v>
      </c>
      <c r="D5" s="73" t="s">
        <v>111</v>
      </c>
      <c r="E5" s="164"/>
      <c r="F5" s="79" t="s">
        <v>222</v>
      </c>
      <c r="G5" s="79" t="s">
        <v>227</v>
      </c>
      <c r="H5" s="77"/>
    </row>
    <row r="6" spans="1:8" x14ac:dyDescent="0.3">
      <c r="A6" s="19"/>
      <c r="B6" s="164"/>
      <c r="C6" s="115" t="s">
        <v>63</v>
      </c>
      <c r="D6" s="117" t="s">
        <v>110</v>
      </c>
      <c r="E6" s="164"/>
      <c r="F6" s="79"/>
      <c r="G6" s="79"/>
      <c r="H6" s="77"/>
    </row>
    <row r="7" spans="1:8" x14ac:dyDescent="0.3">
      <c r="A7" s="19"/>
      <c r="B7" s="164"/>
      <c r="C7" s="115" t="s">
        <v>64</v>
      </c>
      <c r="D7" s="117" t="s">
        <v>112</v>
      </c>
      <c r="E7" s="164"/>
      <c r="F7" s="79"/>
      <c r="G7" s="79"/>
      <c r="H7" s="77"/>
    </row>
    <row r="8" spans="1:8" x14ac:dyDescent="0.3">
      <c r="A8" s="19"/>
      <c r="B8" s="164"/>
      <c r="C8" s="116" t="s">
        <v>65</v>
      </c>
      <c r="D8" s="73" t="s">
        <v>154</v>
      </c>
      <c r="E8" s="164"/>
      <c r="F8" s="79"/>
      <c r="G8" s="79"/>
      <c r="H8" s="77"/>
    </row>
    <row r="9" spans="1:8" x14ac:dyDescent="0.3">
      <c r="A9" s="19"/>
      <c r="B9" s="164"/>
      <c r="C9" s="118" t="s">
        <v>66</v>
      </c>
      <c r="D9" s="119" t="s">
        <v>287</v>
      </c>
      <c r="E9" s="164"/>
      <c r="F9" s="79"/>
      <c r="G9" s="79"/>
      <c r="H9" s="77"/>
    </row>
    <row r="10" spans="1:8" x14ac:dyDescent="0.3">
      <c r="A10" s="19"/>
      <c r="B10" s="164"/>
      <c r="C10" s="120" t="s">
        <v>296</v>
      </c>
      <c r="D10" s="121" t="s">
        <v>157</v>
      </c>
      <c r="E10" s="164"/>
      <c r="F10" s="79"/>
      <c r="G10" s="79"/>
      <c r="H10" s="77"/>
    </row>
    <row r="11" spans="1:8" x14ac:dyDescent="0.3">
      <c r="A11" s="19"/>
      <c r="B11" s="164"/>
      <c r="C11" s="116" t="s">
        <v>67</v>
      </c>
      <c r="D11" s="73" t="s">
        <v>160</v>
      </c>
      <c r="E11" s="164"/>
      <c r="F11" s="79"/>
      <c r="G11" s="79"/>
      <c r="H11" s="77"/>
    </row>
    <row r="12" spans="1:8" x14ac:dyDescent="0.3">
      <c r="A12" s="19"/>
      <c r="B12" s="164"/>
      <c r="C12" s="116" t="s">
        <v>68</v>
      </c>
      <c r="D12" s="73" t="s">
        <v>134</v>
      </c>
      <c r="E12" s="164"/>
      <c r="F12" s="79"/>
      <c r="G12" s="79"/>
      <c r="H12" s="77"/>
    </row>
    <row r="13" spans="1:8" x14ac:dyDescent="0.3">
      <c r="A13" s="19"/>
      <c r="B13" s="164"/>
      <c r="C13" s="116" t="s">
        <v>69</v>
      </c>
      <c r="D13" s="73" t="s">
        <v>135</v>
      </c>
      <c r="E13" s="164"/>
      <c r="F13" s="79"/>
      <c r="G13" s="79"/>
      <c r="H13" s="77"/>
    </row>
    <row r="14" spans="1:8" ht="15" customHeight="1" x14ac:dyDescent="0.3">
      <c r="A14" s="19"/>
      <c r="B14" s="164"/>
      <c r="C14" s="116" t="s">
        <v>114</v>
      </c>
      <c r="D14" s="122" t="s">
        <v>134</v>
      </c>
      <c r="E14" s="164"/>
      <c r="F14" s="79"/>
      <c r="G14" s="79"/>
      <c r="H14" s="77"/>
    </row>
    <row r="15" spans="1:8" x14ac:dyDescent="0.3">
      <c r="A15" s="19"/>
      <c r="B15" s="164"/>
      <c r="C15" s="118" t="s">
        <v>106</v>
      </c>
      <c r="D15" s="119" t="s">
        <v>299</v>
      </c>
      <c r="E15" s="164"/>
      <c r="F15" s="80"/>
      <c r="G15" s="80"/>
      <c r="H15" s="77"/>
    </row>
    <row r="16" spans="1:8" x14ac:dyDescent="0.3">
      <c r="A16" s="19"/>
      <c r="B16" s="164"/>
      <c r="C16" s="120" t="s">
        <v>297</v>
      </c>
      <c r="D16" s="121" t="s">
        <v>167</v>
      </c>
      <c r="E16" s="164"/>
      <c r="F16" s="80"/>
      <c r="G16" s="80"/>
      <c r="H16" s="77"/>
    </row>
    <row r="17" spans="1:8" x14ac:dyDescent="0.3">
      <c r="A17" s="19"/>
      <c r="B17" s="164"/>
      <c r="C17" s="118" t="s">
        <v>304</v>
      </c>
      <c r="D17" s="119" t="s">
        <v>305</v>
      </c>
      <c r="E17" s="164"/>
      <c r="F17" s="80"/>
      <c r="G17" s="80"/>
      <c r="H17" s="77"/>
    </row>
    <row r="18" spans="1:8" x14ac:dyDescent="0.3">
      <c r="A18" s="19"/>
      <c r="B18" s="164"/>
      <c r="C18" s="116" t="s">
        <v>70</v>
      </c>
      <c r="D18" s="122" t="s">
        <v>169</v>
      </c>
      <c r="E18" s="164"/>
      <c r="F18" s="80"/>
      <c r="G18" s="80"/>
      <c r="H18" s="77"/>
    </row>
    <row r="19" spans="1:8" x14ac:dyDescent="0.3">
      <c r="A19" s="19"/>
      <c r="B19" s="164"/>
      <c r="C19" s="115" t="s">
        <v>71</v>
      </c>
      <c r="D19" s="123" t="s">
        <v>171</v>
      </c>
      <c r="E19" s="164"/>
      <c r="F19" s="80"/>
      <c r="G19" s="80"/>
      <c r="H19" s="77"/>
    </row>
    <row r="20" spans="1:8" x14ac:dyDescent="0.3">
      <c r="A20" s="19"/>
      <c r="B20" s="164"/>
      <c r="C20" s="116" t="s">
        <v>72</v>
      </c>
      <c r="D20" s="122" t="s">
        <v>173</v>
      </c>
      <c r="E20" s="164"/>
      <c r="F20" s="80"/>
      <c r="G20" s="80"/>
      <c r="H20" s="77"/>
    </row>
    <row r="21" spans="1:8" ht="28.5" customHeight="1" x14ac:dyDescent="0.3">
      <c r="A21" s="19"/>
      <c r="B21" s="164"/>
      <c r="C21" s="124" t="s">
        <v>73</v>
      </c>
      <c r="D21" s="125" t="s">
        <v>176</v>
      </c>
      <c r="E21" s="164"/>
      <c r="F21" s="80" t="s">
        <v>223</v>
      </c>
      <c r="G21" s="80" t="s">
        <v>228</v>
      </c>
      <c r="H21" s="77"/>
    </row>
    <row r="22" spans="1:8" x14ac:dyDescent="0.3">
      <c r="A22" s="19"/>
      <c r="B22" s="164"/>
      <c r="C22" s="126" t="s">
        <v>74</v>
      </c>
      <c r="D22" s="127" t="s">
        <v>177</v>
      </c>
      <c r="E22" s="164"/>
      <c r="F22" s="79"/>
      <c r="G22" s="79"/>
      <c r="H22" s="77"/>
    </row>
    <row r="23" spans="1:8" ht="41.4" x14ac:dyDescent="0.3">
      <c r="A23" s="19"/>
      <c r="B23" s="163" t="s">
        <v>143</v>
      </c>
      <c r="C23" s="115" t="s">
        <v>75</v>
      </c>
      <c r="D23" s="128" t="s">
        <v>197</v>
      </c>
      <c r="E23" s="166" t="s">
        <v>219</v>
      </c>
      <c r="F23" s="79"/>
      <c r="G23" s="79"/>
      <c r="H23" s="77"/>
    </row>
    <row r="24" spans="1:8" x14ac:dyDescent="0.3">
      <c r="A24" s="19"/>
      <c r="B24" s="164"/>
      <c r="C24" s="116" t="s">
        <v>76</v>
      </c>
      <c r="D24" s="122" t="s">
        <v>181</v>
      </c>
      <c r="E24" s="167"/>
      <c r="F24" s="79"/>
      <c r="G24" s="79"/>
      <c r="H24" s="77"/>
    </row>
    <row r="25" spans="1:8" x14ac:dyDescent="0.3">
      <c r="A25" s="19"/>
      <c r="B25" s="164"/>
      <c r="C25" s="115" t="s">
        <v>77</v>
      </c>
      <c r="D25" s="123" t="s">
        <v>137</v>
      </c>
      <c r="E25" s="167"/>
      <c r="F25" s="79"/>
      <c r="G25" s="79"/>
      <c r="H25" s="77"/>
    </row>
    <row r="26" spans="1:8" x14ac:dyDescent="0.3">
      <c r="A26" s="19"/>
      <c r="B26" s="164"/>
      <c r="C26" s="116" t="s">
        <v>78</v>
      </c>
      <c r="D26" s="122" t="s">
        <v>138</v>
      </c>
      <c r="E26" s="167"/>
      <c r="F26" s="79"/>
      <c r="G26" s="79"/>
      <c r="H26" s="77"/>
    </row>
    <row r="27" spans="1:8" x14ac:dyDescent="0.3">
      <c r="A27" s="19"/>
      <c r="B27" s="164"/>
      <c r="C27" s="116" t="s">
        <v>79</v>
      </c>
      <c r="D27" s="122" t="s">
        <v>186</v>
      </c>
      <c r="E27" s="167"/>
      <c r="F27" s="79"/>
      <c r="G27" s="79"/>
      <c r="H27" s="77"/>
    </row>
    <row r="28" spans="1:8" x14ac:dyDescent="0.3">
      <c r="A28" s="19"/>
      <c r="B28" s="164"/>
      <c r="C28" s="115" t="s">
        <v>80</v>
      </c>
      <c r="D28" s="123" t="s">
        <v>190</v>
      </c>
      <c r="E28" s="167"/>
      <c r="F28" s="79"/>
      <c r="G28" s="79"/>
      <c r="H28" s="77"/>
    </row>
    <row r="29" spans="1:8" ht="27.6" x14ac:dyDescent="0.3">
      <c r="A29" s="19"/>
      <c r="B29" s="164"/>
      <c r="C29" s="129" t="s">
        <v>330</v>
      </c>
      <c r="D29" s="130" t="s">
        <v>331</v>
      </c>
      <c r="E29" s="167"/>
      <c r="F29" s="79"/>
      <c r="G29" s="79"/>
      <c r="H29" s="77"/>
    </row>
    <row r="30" spans="1:8" x14ac:dyDescent="0.3">
      <c r="A30" s="19"/>
      <c r="B30" s="164"/>
      <c r="C30" s="115" t="s">
        <v>81</v>
      </c>
      <c r="D30" s="123" t="s">
        <v>191</v>
      </c>
      <c r="E30" s="167"/>
      <c r="F30" s="79"/>
      <c r="G30" s="79"/>
      <c r="H30" s="77"/>
    </row>
    <row r="31" spans="1:8" x14ac:dyDescent="0.3">
      <c r="A31" s="19"/>
      <c r="B31" s="164"/>
      <c r="C31" s="116" t="s">
        <v>82</v>
      </c>
      <c r="D31" s="122" t="s">
        <v>193</v>
      </c>
      <c r="E31" s="167"/>
      <c r="F31" s="79" t="s">
        <v>223</v>
      </c>
      <c r="G31" s="80" t="s">
        <v>228</v>
      </c>
      <c r="H31" s="77"/>
    </row>
    <row r="32" spans="1:8" x14ac:dyDescent="0.3">
      <c r="A32" s="19"/>
      <c r="B32" s="164"/>
      <c r="C32" s="116" t="s">
        <v>83</v>
      </c>
      <c r="D32" s="122" t="s">
        <v>194</v>
      </c>
      <c r="E32" s="167"/>
      <c r="F32" s="79" t="s">
        <v>223</v>
      </c>
      <c r="G32" s="80" t="s">
        <v>228</v>
      </c>
      <c r="H32" s="77"/>
    </row>
    <row r="33" spans="1:8" ht="41.4" x14ac:dyDescent="0.3">
      <c r="A33" s="19"/>
      <c r="B33" s="164"/>
      <c r="C33" s="56" t="s">
        <v>268</v>
      </c>
      <c r="D33" s="131" t="s">
        <v>229</v>
      </c>
      <c r="E33" s="167"/>
      <c r="F33" s="79"/>
      <c r="G33" s="80"/>
      <c r="H33" s="77"/>
    </row>
    <row r="34" spans="1:8" x14ac:dyDescent="0.3">
      <c r="A34" s="19"/>
      <c r="B34" s="165"/>
      <c r="C34" s="132" t="s">
        <v>230</v>
      </c>
      <c r="D34" s="133" t="s">
        <v>196</v>
      </c>
      <c r="E34" s="168"/>
      <c r="F34" s="79"/>
      <c r="G34" s="79"/>
      <c r="H34" s="77"/>
    </row>
  </sheetData>
  <mergeCells count="7">
    <mergeCell ref="B1:E1"/>
    <mergeCell ref="B2:E2"/>
    <mergeCell ref="C3:D3"/>
    <mergeCell ref="B23:B34"/>
    <mergeCell ref="B4:B22"/>
    <mergeCell ref="E4:E22"/>
    <mergeCell ref="E23:E34"/>
  </mergeCells>
  <printOptions horizontalCentered="1"/>
  <pageMargins left="0.23622047244094491" right="0.27559055118110237" top="1.3385826771653544" bottom="0.74803149606299213" header="0.31496062992125984" footer="0.31496062992125984"/>
  <pageSetup paperSize="9" fitToHeight="0" orientation="portrait" r:id="rId1"/>
  <headerFooter>
    <oddHeader>&amp;L&amp;G&amp;C&amp;"Arial,Gras"&amp;14DISPOSITIONS DE CONTRÔLE SPECIFIQUES&amp;"Arial,Normal"&amp;11
---------------
&amp;K000000Melon du Haut-Poitou&amp;R&amp;"Arial,Gras"PC &amp;K000000IG 461 V03&amp;K01+000
&amp;KFF0000Emission : 15/11/2022&amp;K01+000
&amp;"Arial,Normal"Page &amp;P / &amp;N</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22"/>
  <sheetViews>
    <sheetView view="pageBreakPreview" zoomScale="80" zoomScaleNormal="80" zoomScaleSheetLayoutView="80" workbookViewId="0">
      <selection activeCell="E4" sqref="E4"/>
    </sheetView>
  </sheetViews>
  <sheetFormatPr baseColWidth="10" defaultColWidth="11.5546875" defaultRowHeight="14.4" x14ac:dyDescent="0.3"/>
  <cols>
    <col min="1" max="1" width="6.88671875" style="10" customWidth="1"/>
    <col min="2" max="2" width="16.88671875" style="17" customWidth="1"/>
    <col min="3" max="3" width="14.6640625" style="10" customWidth="1"/>
    <col min="4" max="4" width="19" style="10" customWidth="1"/>
    <col min="5" max="5" width="18.109375" style="10" customWidth="1"/>
    <col min="6" max="6" width="31.5546875" style="10" customWidth="1"/>
    <col min="7" max="7" width="11.5546875" style="10"/>
    <col min="8" max="8" width="14.88671875" style="10" customWidth="1"/>
    <col min="9" max="9" width="29.33203125" style="10" customWidth="1"/>
    <col min="10" max="16384" width="11.5546875" style="10"/>
  </cols>
  <sheetData>
    <row r="1" spans="1:9" ht="34.950000000000003" customHeight="1" x14ac:dyDescent="0.3">
      <c r="B1" s="169" t="s">
        <v>105</v>
      </c>
      <c r="C1" s="169"/>
      <c r="D1" s="169"/>
      <c r="E1" s="169"/>
      <c r="F1" s="169"/>
      <c r="G1" s="18"/>
    </row>
    <row r="2" spans="1:9" s="11" customFormat="1" ht="69" x14ac:dyDescent="0.25">
      <c r="A2" s="33" t="s">
        <v>20</v>
      </c>
      <c r="B2" s="34" t="s">
        <v>12</v>
      </c>
      <c r="C2" s="34" t="s">
        <v>45</v>
      </c>
      <c r="D2" s="34" t="s">
        <v>53</v>
      </c>
      <c r="E2" s="58" t="s">
        <v>60</v>
      </c>
      <c r="F2" s="34" t="s">
        <v>54</v>
      </c>
      <c r="G2" s="33" t="s">
        <v>3</v>
      </c>
      <c r="H2" s="33" t="s">
        <v>19</v>
      </c>
      <c r="I2" s="32" t="s">
        <v>48</v>
      </c>
    </row>
    <row r="3" spans="1:9" s="11" customFormat="1" ht="13.8" x14ac:dyDescent="0.25">
      <c r="A3" s="46"/>
      <c r="B3" s="47" t="s">
        <v>107</v>
      </c>
      <c r="C3" s="33" t="s">
        <v>61</v>
      </c>
      <c r="D3" s="33" t="s">
        <v>56</v>
      </c>
      <c r="E3" s="48" t="s">
        <v>108</v>
      </c>
      <c r="F3" s="49" t="s">
        <v>56</v>
      </c>
      <c r="G3" s="59" t="s">
        <v>23</v>
      </c>
      <c r="H3" s="46"/>
      <c r="I3" s="43"/>
    </row>
    <row r="4" spans="1:9" s="11" customFormat="1" ht="27.6" x14ac:dyDescent="0.25">
      <c r="A4" s="46"/>
      <c r="B4" s="47" t="s">
        <v>143</v>
      </c>
      <c r="C4" s="33" t="s">
        <v>61</v>
      </c>
      <c r="D4" s="33" t="s">
        <v>56</v>
      </c>
      <c r="E4" s="48" t="s">
        <v>144</v>
      </c>
      <c r="F4" s="49" t="s">
        <v>56</v>
      </c>
      <c r="G4" s="59" t="s">
        <v>23</v>
      </c>
      <c r="H4" s="46"/>
      <c r="I4" s="43"/>
    </row>
    <row r="5" spans="1:9" x14ac:dyDescent="0.3">
      <c r="A5" s="11"/>
      <c r="B5" s="170" t="s">
        <v>59</v>
      </c>
      <c r="C5" s="170"/>
      <c r="D5" s="170"/>
      <c r="E5" s="170"/>
      <c r="F5" s="170"/>
      <c r="G5" s="11"/>
      <c r="H5" s="11"/>
      <c r="I5" s="11"/>
    </row>
    <row r="6" spans="1:9" x14ac:dyDescent="0.3">
      <c r="A6" s="11"/>
      <c r="B6" s="44"/>
      <c r="C6" s="11"/>
      <c r="D6" s="11"/>
      <c r="E6" s="11"/>
      <c r="F6" s="11"/>
      <c r="G6" s="11"/>
      <c r="H6" s="11"/>
      <c r="I6" s="11"/>
    </row>
    <row r="7" spans="1:9" x14ac:dyDescent="0.3">
      <c r="A7" s="11"/>
      <c r="B7" s="44"/>
      <c r="C7" s="11"/>
      <c r="D7" s="11"/>
      <c r="E7" s="11"/>
      <c r="F7" s="11"/>
      <c r="G7" s="11"/>
      <c r="H7" s="11"/>
      <c r="I7" s="11"/>
    </row>
    <row r="8" spans="1:9" x14ac:dyDescent="0.3">
      <c r="A8" s="11"/>
      <c r="B8" s="44"/>
      <c r="C8" s="11"/>
      <c r="D8" s="11"/>
      <c r="E8" s="11"/>
      <c r="F8" s="11"/>
      <c r="G8" s="11"/>
      <c r="H8" s="11"/>
      <c r="I8" s="11"/>
    </row>
    <row r="9" spans="1:9" x14ac:dyDescent="0.3">
      <c r="A9" s="11"/>
      <c r="B9" s="44"/>
      <c r="C9" s="11"/>
      <c r="D9" s="11"/>
      <c r="E9" s="11"/>
      <c r="F9" s="11"/>
      <c r="G9" s="11"/>
      <c r="H9" s="11"/>
      <c r="I9" s="11"/>
    </row>
    <row r="10" spans="1:9" ht="15.6" x14ac:dyDescent="0.3">
      <c r="A10" s="11"/>
      <c r="B10" s="45"/>
      <c r="C10" s="11"/>
      <c r="D10" s="11"/>
      <c r="E10" s="11"/>
      <c r="F10" s="11"/>
      <c r="G10" s="11"/>
      <c r="H10" s="11"/>
      <c r="I10" s="11"/>
    </row>
    <row r="11" spans="1:9" x14ac:dyDescent="0.3">
      <c r="A11" s="11"/>
      <c r="B11" s="44"/>
      <c r="C11" s="11"/>
      <c r="D11" s="11"/>
      <c r="E11" s="11"/>
      <c r="F11" s="11"/>
      <c r="G11" s="11"/>
      <c r="H11" s="11"/>
      <c r="I11" s="11"/>
    </row>
    <row r="12" spans="1:9" x14ac:dyDescent="0.3">
      <c r="A12" s="11"/>
      <c r="B12" s="44"/>
      <c r="C12" s="11"/>
      <c r="D12" s="11"/>
      <c r="E12" s="11"/>
      <c r="F12" s="11"/>
      <c r="G12" s="11"/>
      <c r="H12" s="11"/>
      <c r="I12" s="11"/>
    </row>
    <row r="13" spans="1:9" x14ac:dyDescent="0.3">
      <c r="A13" s="11"/>
      <c r="B13" s="44"/>
      <c r="C13" s="11"/>
      <c r="D13" s="11"/>
      <c r="E13" s="11"/>
      <c r="F13" s="11"/>
      <c r="G13" s="11"/>
      <c r="H13" s="11"/>
      <c r="I13" s="11"/>
    </row>
    <row r="14" spans="1:9" x14ac:dyDescent="0.3">
      <c r="A14" s="11"/>
      <c r="B14" s="44"/>
      <c r="C14" s="11"/>
      <c r="D14" s="11"/>
      <c r="E14" s="11"/>
      <c r="F14" s="11"/>
      <c r="G14" s="11"/>
      <c r="H14" s="11"/>
      <c r="I14" s="11"/>
    </row>
    <row r="15" spans="1:9" x14ac:dyDescent="0.3">
      <c r="A15" s="11"/>
      <c r="B15" s="44"/>
      <c r="C15" s="11"/>
      <c r="D15" s="11"/>
      <c r="E15" s="11"/>
      <c r="F15" s="11"/>
      <c r="G15" s="11"/>
      <c r="H15" s="11"/>
      <c r="I15" s="11"/>
    </row>
    <row r="16" spans="1:9" x14ac:dyDescent="0.3">
      <c r="A16" s="11"/>
      <c r="B16" s="44"/>
      <c r="C16" s="11"/>
      <c r="D16" s="11"/>
      <c r="E16" s="11"/>
      <c r="F16" s="11"/>
      <c r="G16" s="11"/>
      <c r="H16" s="11"/>
      <c r="I16" s="11"/>
    </row>
    <row r="17" spans="1:9" x14ac:dyDescent="0.3">
      <c r="A17" s="11"/>
      <c r="B17" s="44"/>
      <c r="C17" s="11"/>
      <c r="D17" s="11"/>
      <c r="E17" s="11"/>
      <c r="F17" s="11"/>
      <c r="G17" s="11"/>
      <c r="H17" s="11"/>
      <c r="I17" s="11"/>
    </row>
    <row r="18" spans="1:9" x14ac:dyDescent="0.3">
      <c r="A18" s="11"/>
      <c r="B18" s="44"/>
      <c r="C18" s="11"/>
      <c r="D18" s="11"/>
      <c r="E18" s="11"/>
      <c r="F18" s="11"/>
      <c r="G18" s="11"/>
      <c r="H18" s="11"/>
      <c r="I18" s="11"/>
    </row>
    <row r="19" spans="1:9" x14ac:dyDescent="0.3">
      <c r="A19" s="11"/>
      <c r="B19" s="44"/>
      <c r="C19" s="11"/>
      <c r="D19" s="11"/>
      <c r="E19" s="11"/>
      <c r="F19" s="11"/>
      <c r="G19" s="11"/>
      <c r="H19" s="11"/>
      <c r="I19" s="11"/>
    </row>
    <row r="20" spans="1:9" x14ac:dyDescent="0.3">
      <c r="A20" s="11"/>
      <c r="B20" s="44"/>
      <c r="C20" s="11"/>
      <c r="D20" s="11"/>
      <c r="E20" s="11"/>
      <c r="F20" s="11"/>
      <c r="G20" s="11"/>
      <c r="H20" s="11"/>
      <c r="I20" s="11"/>
    </row>
    <row r="21" spans="1:9" x14ac:dyDescent="0.3">
      <c r="A21" s="11"/>
      <c r="B21" s="44"/>
      <c r="C21" s="11"/>
      <c r="D21" s="11"/>
      <c r="E21" s="11"/>
      <c r="F21" s="11"/>
      <c r="G21" s="11"/>
      <c r="H21" s="11"/>
      <c r="I21" s="11"/>
    </row>
    <row r="22" spans="1:9" x14ac:dyDescent="0.3">
      <c r="A22" s="11"/>
      <c r="B22" s="44"/>
      <c r="C22" s="11"/>
      <c r="D22" s="11"/>
      <c r="E22" s="11"/>
      <c r="F22" s="11"/>
      <c r="G22" s="11"/>
      <c r="H22" s="11"/>
      <c r="I22" s="11"/>
    </row>
  </sheetData>
  <autoFilter ref="A2:I2" xr:uid="{00000000-0009-0000-0000-000004000000}"/>
  <customSheetViews>
    <customSheetView guid="{63B915DF-E436-4AAA-90BD-DE14F8B08A3D}" showPageBreaks="1">
      <pageMargins left="0.25" right="0.25" top="0.75" bottom="0.75" header="0.3" footer="0.3"/>
      <pageSetup paperSize="9" orientation="portrait" r:id="rId1"/>
    </customSheetView>
  </customSheetViews>
  <mergeCells count="2">
    <mergeCell ref="B1:F1"/>
    <mergeCell ref="B5:F5"/>
  </mergeCells>
  <printOptions horizontalCentered="1"/>
  <pageMargins left="0.23622047244094491" right="0.27559055118110237" top="1.3385826771653544" bottom="0.74803149606299213" header="0.31496062992125984" footer="0.31496062992125984"/>
  <pageSetup paperSize="9" scale="98" fitToHeight="0" orientation="portrait" r:id="rId2"/>
  <headerFooter>
    <oddHeader>&amp;L&amp;G&amp;C&amp;"Arial,Gras"&amp;14DISPOSITIONS DE CONTRÔLE SPECIFIQUES&amp;"Arial,Normal"&amp;11
---------------
&amp;K000000Melon du Haut-Poitou&amp;R&amp;"Arial,Gras"PC &amp;K000000IG 461 V03&amp;K01+000
&amp;KFF0000Emission : 15/11/2022&amp;K01+000
&amp;"Arial,Normal"Page &amp;P / &amp;N</oddHeader>
  </headerFooter>
  <legacyDrawingHF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5" tint="0.59999389629810485"/>
    <pageSetUpPr fitToPage="1"/>
  </sheetPr>
  <dimension ref="A1:K20"/>
  <sheetViews>
    <sheetView zoomScale="80" zoomScaleNormal="80" zoomScaleSheetLayoutView="80" workbookViewId="0">
      <selection activeCell="D4" sqref="D4"/>
    </sheetView>
  </sheetViews>
  <sheetFormatPr baseColWidth="10" defaultColWidth="11.5546875" defaultRowHeight="14.4" x14ac:dyDescent="0.3"/>
  <cols>
    <col min="1" max="1" width="6.88671875" style="10" customWidth="1"/>
    <col min="2" max="2" width="9.6640625" style="17" customWidth="1"/>
    <col min="3" max="3" width="16.6640625" style="17" customWidth="1"/>
    <col min="4" max="4" width="57.44140625" style="17" customWidth="1"/>
    <col min="5" max="5" width="31.5546875" style="17" customWidth="1"/>
    <col min="6" max="6" width="39.6640625" style="17" customWidth="1"/>
    <col min="7" max="7" width="11.5546875" style="10"/>
    <col min="8" max="8" width="9.33203125" style="10" bestFit="1" customWidth="1"/>
    <col min="9" max="10" width="24.44140625" style="81" hidden="1" customWidth="1"/>
    <col min="11" max="11" width="28.21875" style="10" customWidth="1"/>
    <col min="12" max="16384" width="11.5546875" style="10"/>
  </cols>
  <sheetData>
    <row r="1" spans="1:11" ht="88.95" customHeight="1" x14ac:dyDescent="0.3">
      <c r="B1" s="169" t="s">
        <v>116</v>
      </c>
      <c r="C1" s="169"/>
      <c r="D1" s="169"/>
      <c r="E1" s="169"/>
      <c r="F1" s="169"/>
      <c r="G1" s="16"/>
      <c r="H1" s="16"/>
    </row>
    <row r="2" spans="1:11" ht="40.950000000000003" customHeight="1" x14ac:dyDescent="0.3">
      <c r="A2" s="30" t="s">
        <v>20</v>
      </c>
      <c r="B2" s="35" t="s">
        <v>1</v>
      </c>
      <c r="C2" s="36" t="s">
        <v>13</v>
      </c>
      <c r="D2" s="39" t="s">
        <v>52</v>
      </c>
      <c r="E2" s="36" t="s">
        <v>21</v>
      </c>
      <c r="F2" s="36" t="s">
        <v>22</v>
      </c>
      <c r="G2" s="30" t="s">
        <v>3</v>
      </c>
      <c r="H2" s="30" t="s">
        <v>19</v>
      </c>
      <c r="I2" s="78" t="s">
        <v>240</v>
      </c>
      <c r="J2" s="78" t="s">
        <v>226</v>
      </c>
      <c r="K2" s="78" t="s">
        <v>48</v>
      </c>
    </row>
    <row r="3" spans="1:11" ht="96" customHeight="1" x14ac:dyDescent="0.3">
      <c r="A3" s="46"/>
      <c r="B3" s="53" t="s">
        <v>124</v>
      </c>
      <c r="C3" s="64" t="s">
        <v>125</v>
      </c>
      <c r="D3" s="47" t="s">
        <v>283</v>
      </c>
      <c r="E3" s="60" t="s">
        <v>126</v>
      </c>
      <c r="F3" s="47" t="s">
        <v>271</v>
      </c>
      <c r="G3" s="82" t="s">
        <v>23</v>
      </c>
      <c r="H3" s="51"/>
      <c r="I3" s="77" t="s">
        <v>233</v>
      </c>
      <c r="J3" s="77" t="s">
        <v>235</v>
      </c>
      <c r="K3" s="77"/>
    </row>
    <row r="4" spans="1:11" ht="152.4" customHeight="1" x14ac:dyDescent="0.3">
      <c r="A4" s="46"/>
      <c r="B4" s="53" t="s">
        <v>64</v>
      </c>
      <c r="C4" s="64" t="s">
        <v>115</v>
      </c>
      <c r="D4" s="47" t="s">
        <v>284</v>
      </c>
      <c r="E4" s="60" t="s">
        <v>84</v>
      </c>
      <c r="F4" s="47" t="s">
        <v>285</v>
      </c>
      <c r="G4" s="82" t="s">
        <v>23</v>
      </c>
      <c r="H4" s="51"/>
      <c r="I4" s="77" t="s">
        <v>234</v>
      </c>
      <c r="J4" s="77" t="s">
        <v>242</v>
      </c>
      <c r="K4" s="77"/>
    </row>
    <row r="5" spans="1:11" ht="69.599999999999994" x14ac:dyDescent="0.3">
      <c r="A5" s="19"/>
      <c r="B5" s="100" t="s">
        <v>78</v>
      </c>
      <c r="C5" s="20" t="s">
        <v>186</v>
      </c>
      <c r="D5" s="47" t="s">
        <v>187</v>
      </c>
      <c r="E5" s="64" t="s">
        <v>188</v>
      </c>
      <c r="F5" s="20" t="s">
        <v>243</v>
      </c>
      <c r="G5" s="82" t="s">
        <v>23</v>
      </c>
      <c r="H5" s="19"/>
      <c r="I5" s="83"/>
      <c r="J5" s="83"/>
      <c r="K5" s="77"/>
    </row>
    <row r="6" spans="1:11" x14ac:dyDescent="0.3">
      <c r="A6" s="11"/>
      <c r="B6" s="44"/>
      <c r="C6" s="44"/>
      <c r="D6" s="44"/>
      <c r="E6" s="44"/>
      <c r="F6" s="44"/>
      <c r="G6" s="11"/>
      <c r="H6" s="11"/>
      <c r="I6" s="84"/>
      <c r="J6" s="84"/>
    </row>
    <row r="7" spans="1:11" x14ac:dyDescent="0.3">
      <c r="A7" s="11"/>
      <c r="B7" s="44"/>
      <c r="C7" s="44"/>
      <c r="D7" s="44"/>
      <c r="E7" s="44"/>
      <c r="F7" s="44"/>
      <c r="G7" s="11"/>
      <c r="H7" s="11"/>
      <c r="I7" s="84"/>
      <c r="J7" s="84"/>
    </row>
    <row r="8" spans="1:11" x14ac:dyDescent="0.3">
      <c r="A8" s="11"/>
      <c r="B8" s="44"/>
      <c r="C8" s="44"/>
      <c r="D8" s="44"/>
      <c r="E8" s="44"/>
      <c r="F8" s="44"/>
      <c r="G8" s="11"/>
      <c r="H8" s="11"/>
      <c r="I8" s="84"/>
      <c r="J8" s="84"/>
    </row>
    <row r="9" spans="1:11" x14ac:dyDescent="0.3">
      <c r="A9" s="11"/>
      <c r="B9" s="44"/>
      <c r="C9" s="44"/>
      <c r="D9" s="44"/>
      <c r="E9" s="44"/>
      <c r="F9" s="44"/>
      <c r="G9" s="11"/>
      <c r="H9" s="11"/>
      <c r="I9" s="84"/>
      <c r="J9" s="84"/>
    </row>
    <row r="10" spans="1:11" x14ac:dyDescent="0.3">
      <c r="A10" s="11"/>
      <c r="B10" s="44"/>
      <c r="C10" s="44"/>
      <c r="D10" s="44"/>
      <c r="E10" s="44"/>
      <c r="F10" s="44"/>
      <c r="G10" s="11"/>
      <c r="H10" s="11"/>
      <c r="I10" s="84"/>
      <c r="J10" s="84"/>
    </row>
    <row r="11" spans="1:11" x14ac:dyDescent="0.3">
      <c r="A11" s="11"/>
      <c r="B11" s="44"/>
      <c r="C11" s="44"/>
      <c r="D11" s="44"/>
      <c r="E11" s="44"/>
      <c r="F11" s="44"/>
      <c r="G11" s="11"/>
      <c r="H11" s="11"/>
      <c r="I11" s="84"/>
      <c r="J11" s="84"/>
    </row>
    <row r="12" spans="1:11" x14ac:dyDescent="0.3">
      <c r="A12" s="11"/>
      <c r="B12" s="44"/>
      <c r="C12" s="44"/>
      <c r="D12" s="44"/>
      <c r="E12" s="44"/>
      <c r="F12" s="44"/>
      <c r="G12" s="11"/>
      <c r="H12" s="11"/>
      <c r="I12" s="84"/>
      <c r="J12" s="84"/>
    </row>
    <row r="13" spans="1:11" x14ac:dyDescent="0.3">
      <c r="A13" s="11"/>
      <c r="B13" s="44"/>
      <c r="C13" s="44"/>
      <c r="D13" s="44"/>
      <c r="E13" s="44"/>
      <c r="F13" s="44"/>
      <c r="G13" s="11"/>
      <c r="H13" s="11"/>
      <c r="I13" s="84"/>
      <c r="J13" s="84"/>
    </row>
    <row r="14" spans="1:11" x14ac:dyDescent="0.3">
      <c r="A14" s="11"/>
      <c r="B14" s="44"/>
      <c r="C14" s="44"/>
      <c r="D14" s="44"/>
      <c r="E14" s="44"/>
      <c r="F14" s="44"/>
      <c r="G14" s="11"/>
      <c r="H14" s="11"/>
      <c r="I14" s="84"/>
      <c r="J14" s="84"/>
    </row>
    <row r="15" spans="1:11" x14ac:dyDescent="0.3">
      <c r="A15" s="11"/>
      <c r="B15" s="44"/>
      <c r="C15" s="44"/>
      <c r="D15" s="44"/>
      <c r="E15" s="44"/>
      <c r="F15" s="44"/>
      <c r="G15" s="11"/>
      <c r="H15" s="11"/>
      <c r="I15" s="84"/>
      <c r="J15" s="84"/>
    </row>
    <row r="16" spans="1:11" x14ac:dyDescent="0.3">
      <c r="A16" s="11"/>
      <c r="B16" s="44"/>
      <c r="C16" s="44"/>
      <c r="D16" s="44"/>
      <c r="E16" s="44"/>
      <c r="F16" s="44"/>
      <c r="G16" s="11"/>
      <c r="H16" s="11"/>
      <c r="I16" s="84"/>
      <c r="J16" s="84"/>
    </row>
    <row r="17" spans="1:10" x14ac:dyDescent="0.3">
      <c r="A17" s="11"/>
      <c r="B17" s="44"/>
      <c r="C17" s="44"/>
      <c r="D17" s="44"/>
      <c r="E17" s="44"/>
      <c r="F17" s="44"/>
      <c r="G17" s="11"/>
      <c r="H17" s="11"/>
      <c r="I17" s="84"/>
      <c r="J17" s="84"/>
    </row>
    <row r="18" spans="1:10" x14ac:dyDescent="0.3">
      <c r="A18" s="11"/>
      <c r="B18" s="44"/>
      <c r="C18" s="44"/>
      <c r="D18" s="44"/>
      <c r="E18" s="44"/>
      <c r="F18" s="44"/>
      <c r="G18" s="11"/>
      <c r="H18" s="11"/>
      <c r="I18" s="84"/>
      <c r="J18" s="84"/>
    </row>
    <row r="19" spans="1:10" x14ac:dyDescent="0.3">
      <c r="A19" s="11"/>
      <c r="B19" s="44"/>
      <c r="C19" s="44"/>
      <c r="D19" s="44"/>
      <c r="E19" s="44"/>
      <c r="F19" s="44"/>
      <c r="G19" s="11"/>
      <c r="H19" s="11"/>
      <c r="I19" s="84"/>
      <c r="J19" s="84"/>
    </row>
    <row r="20" spans="1:10" x14ac:dyDescent="0.3">
      <c r="A20" s="11"/>
      <c r="B20" s="44"/>
      <c r="C20" s="44"/>
      <c r="D20" s="44"/>
      <c r="E20" s="44"/>
      <c r="F20" s="44"/>
      <c r="G20" s="11"/>
      <c r="H20" s="11"/>
      <c r="I20" s="84"/>
      <c r="J20" s="84"/>
    </row>
  </sheetData>
  <autoFilter ref="A2:I2" xr:uid="{00000000-0009-0000-0000-000005000000}"/>
  <mergeCells count="1">
    <mergeCell ref="B1:F1"/>
  </mergeCells>
  <printOptions horizontalCentered="1"/>
  <pageMargins left="0.23622047244094491" right="0.27559055118110237" top="1.3385826771653544" bottom="0.74803149606299213" header="0.31496062992125984" footer="0.31496062992125984"/>
  <pageSetup paperSize="9" scale="63" fitToHeight="0" orientation="portrait" r:id="rId1"/>
  <headerFooter>
    <oddHeader>&amp;L&amp;G&amp;C&amp;"Arial,Gras"&amp;14DISPOSITIONS DE CONTRÔLE SPECIFIQUES&amp;"Arial,Normal"&amp;11
---------------
&amp;K000000Melon du Haut-Poitou&amp;R&amp;"Arial,Gras"PC &amp;K000000IG 461 V03&amp;K01+000
&amp;KFF0000Emission : 15/11/2022&amp;K01+000
&amp;"Arial,Normal"Page &amp;P / &amp;N</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pageSetUpPr fitToPage="1"/>
  </sheetPr>
  <dimension ref="A1:G7"/>
  <sheetViews>
    <sheetView zoomScale="90" zoomScaleNormal="90" zoomScaleSheetLayoutView="80" workbookViewId="0">
      <selection activeCell="G5" sqref="G5"/>
    </sheetView>
  </sheetViews>
  <sheetFormatPr baseColWidth="10" defaultColWidth="11.5546875" defaultRowHeight="14.4" x14ac:dyDescent="0.3"/>
  <cols>
    <col min="1" max="1" width="6.88671875" style="10" customWidth="1"/>
    <col min="2" max="2" width="25" style="10" customWidth="1"/>
    <col min="3" max="3" width="35.88671875" style="10" customWidth="1"/>
    <col min="4" max="4" width="35.6640625" style="10" customWidth="1"/>
    <col min="5" max="5" width="11.5546875" style="21"/>
    <col min="6" max="6" width="9.33203125" style="10" customWidth="1"/>
    <col min="7" max="7" width="31.33203125" style="10" customWidth="1"/>
    <col min="8" max="16384" width="11.5546875" style="10"/>
  </cols>
  <sheetData>
    <row r="1" spans="1:7" ht="202.95" customHeight="1" x14ac:dyDescent="0.3">
      <c r="B1" s="171" t="s">
        <v>272</v>
      </c>
      <c r="C1" s="171"/>
      <c r="D1" s="171"/>
      <c r="E1" s="16"/>
      <c r="F1" s="16"/>
      <c r="G1" s="67"/>
    </row>
    <row r="2" spans="1:7" s="11" customFormat="1" ht="36.6" customHeight="1" x14ac:dyDescent="0.25">
      <c r="A2" s="33" t="s">
        <v>20</v>
      </c>
      <c r="B2" s="37" t="s">
        <v>4</v>
      </c>
      <c r="C2" s="37" t="s">
        <v>5</v>
      </c>
      <c r="D2" s="37" t="s">
        <v>6</v>
      </c>
      <c r="E2" s="33" t="s">
        <v>3</v>
      </c>
      <c r="F2" s="33" t="s">
        <v>19</v>
      </c>
      <c r="G2" s="32" t="s">
        <v>48</v>
      </c>
    </row>
    <row r="3" spans="1:7" s="11" customFormat="1" ht="31.2" customHeight="1" x14ac:dyDescent="0.25">
      <c r="A3" s="19"/>
      <c r="B3" s="47" t="s">
        <v>107</v>
      </c>
      <c r="C3" s="52" t="s">
        <v>131</v>
      </c>
      <c r="D3" s="52" t="s">
        <v>145</v>
      </c>
      <c r="E3" s="82" t="s">
        <v>23</v>
      </c>
      <c r="F3" s="19"/>
      <c r="G3" s="67"/>
    </row>
    <row r="4" spans="1:7" s="11" customFormat="1" ht="96.6" x14ac:dyDescent="0.25">
      <c r="A4" s="19"/>
      <c r="B4" s="47" t="s">
        <v>143</v>
      </c>
      <c r="C4" s="52" t="s">
        <v>146</v>
      </c>
      <c r="D4" s="33" t="s">
        <v>147</v>
      </c>
      <c r="E4" s="82" t="s">
        <v>23</v>
      </c>
      <c r="F4" s="19"/>
      <c r="G4" s="67"/>
    </row>
    <row r="5" spans="1:7" s="11" customFormat="1" ht="82.8" x14ac:dyDescent="0.25">
      <c r="A5" s="19"/>
      <c r="B5" s="108" t="s">
        <v>333</v>
      </c>
      <c r="C5" s="109" t="s">
        <v>334</v>
      </c>
      <c r="D5" s="110" t="s">
        <v>334</v>
      </c>
      <c r="E5" s="105" t="s">
        <v>23</v>
      </c>
      <c r="F5" s="19"/>
      <c r="G5" s="107" t="s">
        <v>344</v>
      </c>
    </row>
    <row r="7" spans="1:7" x14ac:dyDescent="0.3">
      <c r="B7" s="72"/>
    </row>
  </sheetData>
  <autoFilter ref="A2:G5" xr:uid="{00000000-0009-0000-0000-000006000000}"/>
  <customSheetViews>
    <customSheetView guid="{63B915DF-E436-4AAA-90BD-DE14F8B08A3D}" showPageBreaks="1">
      <selection activeCell="E3" sqref="E3"/>
      <pageMargins left="0.25" right="0.25" top="0.75" bottom="0.75" header="0.3" footer="0.3"/>
      <pageSetup paperSize="9" orientation="portrait" r:id="rId1"/>
    </customSheetView>
  </customSheetViews>
  <mergeCells count="1">
    <mergeCell ref="B1:D1"/>
  </mergeCells>
  <printOptions horizontalCentered="1"/>
  <pageMargins left="0.23622047244094491" right="0.27559055118110237" top="1.3385826771653544" bottom="0.74803149606299213" header="0.31496062992125984" footer="0.31496062992125984"/>
  <pageSetup paperSize="9" fitToHeight="0" orientation="portrait" r:id="rId2"/>
  <headerFooter>
    <oddHeader>&amp;L&amp;G&amp;C&amp;"Arial,Gras"&amp;14DISPOSITIONS DE CONTRÔLE SPECIFIQUES&amp;"Arial,Normal"&amp;11
---------------
&amp;K000000Melon du Haut-Poitou&amp;R&amp;"Arial,Gras"PC &amp;K000000IG 461 V03&amp;K01+000
&amp;KFF0000Emission : 15/11/2022&amp;K01+000
&amp;"Arial,Normal"Page &amp;P / &amp;N</oddHeader>
  </headerFooter>
  <legacyDrawingHF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pageSetUpPr fitToPage="1"/>
  </sheetPr>
  <dimension ref="A1:Q34"/>
  <sheetViews>
    <sheetView tabSelected="1" topLeftCell="B25" zoomScale="80" zoomScaleNormal="80" zoomScaleSheetLayoutView="90" workbookViewId="0">
      <selection activeCell="F29" sqref="F29"/>
    </sheetView>
  </sheetViews>
  <sheetFormatPr baseColWidth="10" defaultColWidth="11.5546875" defaultRowHeight="14.4" x14ac:dyDescent="0.3"/>
  <cols>
    <col min="1" max="1" width="6.88671875" style="16" customWidth="1"/>
    <col min="2" max="2" width="17" style="74" customWidth="1"/>
    <col min="3" max="3" width="8.44140625" style="92" customWidth="1"/>
    <col min="4" max="4" width="14.33203125" style="92" hidden="1" customWidth="1"/>
    <col min="5" max="5" width="17.6640625" style="74" customWidth="1"/>
    <col min="6" max="6" width="51.44140625" style="74" customWidth="1"/>
    <col min="7" max="7" width="6.33203125" style="86" customWidth="1"/>
    <col min="8" max="8" width="29.33203125" style="17" customWidth="1"/>
    <col min="9" max="9" width="34.6640625" style="17" customWidth="1"/>
    <col min="10" max="10" width="42.44140625" style="17" customWidth="1"/>
    <col min="11" max="11" width="10.6640625" style="21" customWidth="1"/>
    <col min="12" max="12" width="11.5546875" style="10" customWidth="1"/>
    <col min="13" max="13" width="10.44140625" style="16" hidden="1" customWidth="1"/>
    <col min="14" max="14" width="11.5546875" style="16" hidden="1" customWidth="1"/>
    <col min="15" max="15" width="21.21875" style="95" hidden="1" customWidth="1"/>
    <col min="16" max="16" width="17" style="95" hidden="1" customWidth="1"/>
    <col min="17" max="17" width="28.44140625" style="95" customWidth="1"/>
    <col min="18" max="16384" width="11.5546875" style="10"/>
  </cols>
  <sheetData>
    <row r="1" spans="1:17" ht="42.6" customHeight="1" x14ac:dyDescent="0.3">
      <c r="A1" s="10"/>
      <c r="B1" s="172" t="s">
        <v>46</v>
      </c>
      <c r="C1" s="172"/>
      <c r="D1" s="172"/>
      <c r="E1" s="172"/>
      <c r="F1" s="75"/>
      <c r="G1" s="85"/>
      <c r="H1" s="10"/>
      <c r="I1" s="10"/>
      <c r="J1" s="10"/>
      <c r="K1" s="10"/>
    </row>
    <row r="2" spans="1:17" s="24" customFormat="1" ht="40.200000000000003" customHeight="1" x14ac:dyDescent="0.3">
      <c r="A2" s="30" t="s">
        <v>20</v>
      </c>
      <c r="B2" s="35" t="s">
        <v>0</v>
      </c>
      <c r="C2" s="35" t="s">
        <v>1</v>
      </c>
      <c r="D2" s="38" t="s">
        <v>17</v>
      </c>
      <c r="E2" s="36" t="s">
        <v>2</v>
      </c>
      <c r="F2" s="39" t="s">
        <v>18</v>
      </c>
      <c r="G2" s="36" t="s">
        <v>14</v>
      </c>
      <c r="H2" s="35" t="s">
        <v>15</v>
      </c>
      <c r="I2" s="35" t="s">
        <v>7</v>
      </c>
      <c r="J2" s="35" t="s">
        <v>16</v>
      </c>
      <c r="K2" s="30" t="s">
        <v>3</v>
      </c>
      <c r="L2" s="30" t="s">
        <v>19</v>
      </c>
      <c r="M2" s="30" t="s">
        <v>91</v>
      </c>
      <c r="N2" s="30" t="s">
        <v>92</v>
      </c>
      <c r="O2" s="78" t="s">
        <v>240</v>
      </c>
      <c r="P2" s="78" t="s">
        <v>226</v>
      </c>
      <c r="Q2" s="78" t="s">
        <v>48</v>
      </c>
    </row>
    <row r="3" spans="1:17" s="26" customFormat="1" ht="69" customHeight="1" x14ac:dyDescent="0.3">
      <c r="A3" s="54"/>
      <c r="B3" s="47" t="s">
        <v>113</v>
      </c>
      <c r="C3" s="93" t="s">
        <v>109</v>
      </c>
      <c r="D3" s="93" t="s">
        <v>244</v>
      </c>
      <c r="E3" s="61" t="s">
        <v>132</v>
      </c>
      <c r="F3" s="61" t="s">
        <v>148</v>
      </c>
      <c r="G3" s="55" t="s">
        <v>117</v>
      </c>
      <c r="H3" s="64" t="s">
        <v>253</v>
      </c>
      <c r="I3" s="64" t="s">
        <v>133</v>
      </c>
      <c r="J3" s="64" t="s">
        <v>253</v>
      </c>
      <c r="K3" s="62" t="s">
        <v>23</v>
      </c>
      <c r="L3" s="54"/>
      <c r="M3" s="47"/>
      <c r="N3" s="47" t="s">
        <v>96</v>
      </c>
      <c r="O3" s="77"/>
      <c r="P3" s="77"/>
      <c r="Q3" s="77"/>
    </row>
    <row r="4" spans="1:17" s="26" customFormat="1" ht="69.599999999999994" x14ac:dyDescent="0.3">
      <c r="A4" s="54"/>
      <c r="B4" s="47" t="s">
        <v>113</v>
      </c>
      <c r="C4" s="50" t="s">
        <v>62</v>
      </c>
      <c r="D4" s="50" t="s">
        <v>244</v>
      </c>
      <c r="E4" s="47" t="s">
        <v>111</v>
      </c>
      <c r="F4" s="64" t="s">
        <v>149</v>
      </c>
      <c r="G4" s="55" t="s">
        <v>56</v>
      </c>
      <c r="H4" s="56" t="s">
        <v>254</v>
      </c>
      <c r="I4" s="56" t="s">
        <v>150</v>
      </c>
      <c r="J4" s="56" t="s">
        <v>254</v>
      </c>
      <c r="K4" s="62" t="s">
        <v>23</v>
      </c>
      <c r="L4" s="54"/>
      <c r="M4" s="47" t="s">
        <v>85</v>
      </c>
      <c r="N4" s="47" t="s">
        <v>93</v>
      </c>
      <c r="O4" s="96"/>
      <c r="P4" s="96"/>
      <c r="Q4" s="96"/>
    </row>
    <row r="5" spans="1:17" s="26" customFormat="1" ht="83.4" x14ac:dyDescent="0.3">
      <c r="A5" s="54"/>
      <c r="B5" s="47" t="s">
        <v>113</v>
      </c>
      <c r="C5" s="93" t="s">
        <v>63</v>
      </c>
      <c r="D5" s="93" t="s">
        <v>244</v>
      </c>
      <c r="E5" s="61" t="s">
        <v>110</v>
      </c>
      <c r="F5" s="98" t="s">
        <v>151</v>
      </c>
      <c r="G5" s="55" t="s">
        <v>117</v>
      </c>
      <c r="H5" s="66" t="s">
        <v>255</v>
      </c>
      <c r="I5" s="71" t="s">
        <v>56</v>
      </c>
      <c r="J5" s="66" t="s">
        <v>255</v>
      </c>
      <c r="K5" s="62" t="s">
        <v>23</v>
      </c>
      <c r="L5" s="54"/>
      <c r="M5" s="47" t="s">
        <v>85</v>
      </c>
      <c r="N5" s="47" t="s">
        <v>93</v>
      </c>
      <c r="O5" s="96"/>
      <c r="P5" s="96"/>
      <c r="Q5" s="96"/>
    </row>
    <row r="6" spans="1:17" s="26" customFormat="1" ht="70.2" x14ac:dyDescent="0.3">
      <c r="A6" s="54"/>
      <c r="B6" s="47" t="s">
        <v>113</v>
      </c>
      <c r="C6" s="93" t="s">
        <v>64</v>
      </c>
      <c r="D6" s="93" t="s">
        <v>244</v>
      </c>
      <c r="E6" s="61" t="s">
        <v>118</v>
      </c>
      <c r="F6" s="98" t="s">
        <v>152</v>
      </c>
      <c r="G6" s="55" t="s">
        <v>117</v>
      </c>
      <c r="H6" s="56" t="s">
        <v>84</v>
      </c>
      <c r="I6" s="56" t="s">
        <v>153</v>
      </c>
      <c r="J6" s="56" t="s">
        <v>257</v>
      </c>
      <c r="K6" s="62" t="s">
        <v>23</v>
      </c>
      <c r="L6" s="54"/>
      <c r="M6" s="47" t="s">
        <v>85</v>
      </c>
      <c r="N6" s="47" t="s">
        <v>94</v>
      </c>
      <c r="O6" s="96"/>
      <c r="P6" s="96"/>
      <c r="Q6" s="96"/>
    </row>
    <row r="7" spans="1:17" s="26" customFormat="1" ht="55.8" x14ac:dyDescent="0.3">
      <c r="A7" s="54"/>
      <c r="B7" s="47" t="s">
        <v>113</v>
      </c>
      <c r="C7" s="50" t="s">
        <v>65</v>
      </c>
      <c r="D7" s="50" t="s">
        <v>244</v>
      </c>
      <c r="E7" s="47" t="s">
        <v>154</v>
      </c>
      <c r="F7" s="60" t="s">
        <v>155</v>
      </c>
      <c r="G7" s="55" t="s">
        <v>56</v>
      </c>
      <c r="H7" s="47" t="s">
        <v>84</v>
      </c>
      <c r="I7" s="56" t="s">
        <v>156</v>
      </c>
      <c r="J7" s="56" t="s">
        <v>258</v>
      </c>
      <c r="K7" s="62" t="s">
        <v>23</v>
      </c>
      <c r="L7" s="54"/>
      <c r="M7" s="47" t="s">
        <v>86</v>
      </c>
      <c r="N7" s="47" t="s">
        <v>93</v>
      </c>
      <c r="O7" s="77"/>
      <c r="P7" s="77"/>
      <c r="Q7" s="77"/>
    </row>
    <row r="8" spans="1:17" s="26" customFormat="1" ht="69.599999999999994" x14ac:dyDescent="0.3">
      <c r="A8" s="54"/>
      <c r="B8" s="119" t="s">
        <v>113</v>
      </c>
      <c r="C8" s="134" t="s">
        <v>66</v>
      </c>
      <c r="D8" s="134" t="s">
        <v>244</v>
      </c>
      <c r="E8" s="119" t="s">
        <v>287</v>
      </c>
      <c r="F8" s="135" t="s">
        <v>288</v>
      </c>
      <c r="G8" s="136" t="s">
        <v>56</v>
      </c>
      <c r="H8" s="119" t="s">
        <v>84</v>
      </c>
      <c r="I8" s="118" t="s">
        <v>289</v>
      </c>
      <c r="J8" s="118" t="s">
        <v>295</v>
      </c>
      <c r="K8" s="137" t="s">
        <v>23</v>
      </c>
      <c r="L8" s="54"/>
      <c r="M8" s="47" t="s">
        <v>86</v>
      </c>
      <c r="N8" s="47" t="s">
        <v>93</v>
      </c>
      <c r="O8" s="77"/>
      <c r="P8" s="77"/>
      <c r="Q8" s="77"/>
    </row>
    <row r="9" spans="1:17" s="26" customFormat="1" ht="55.8" x14ac:dyDescent="0.3">
      <c r="A9" s="54"/>
      <c r="B9" s="121" t="s">
        <v>113</v>
      </c>
      <c r="C9" s="138" t="s">
        <v>296</v>
      </c>
      <c r="D9" s="138" t="s">
        <v>244</v>
      </c>
      <c r="E9" s="121" t="s">
        <v>157</v>
      </c>
      <c r="F9" s="139" t="s">
        <v>158</v>
      </c>
      <c r="G9" s="140" t="s">
        <v>56</v>
      </c>
      <c r="H9" s="121" t="s">
        <v>84</v>
      </c>
      <c r="I9" s="120" t="s">
        <v>159</v>
      </c>
      <c r="J9" s="120" t="s">
        <v>286</v>
      </c>
      <c r="K9" s="141" t="s">
        <v>23</v>
      </c>
      <c r="L9" s="54"/>
      <c r="M9" s="47" t="s">
        <v>86</v>
      </c>
      <c r="N9" s="47" t="s">
        <v>93</v>
      </c>
      <c r="O9" s="77"/>
      <c r="P9" s="77"/>
      <c r="Q9" s="77"/>
    </row>
    <row r="10" spans="1:17" s="26" customFormat="1" ht="55.8" x14ac:dyDescent="0.3">
      <c r="A10" s="54"/>
      <c r="B10" s="47" t="s">
        <v>113</v>
      </c>
      <c r="C10" s="50" t="s">
        <v>67</v>
      </c>
      <c r="D10" s="50" t="s">
        <v>244</v>
      </c>
      <c r="E10" s="47" t="s">
        <v>160</v>
      </c>
      <c r="F10" s="60" t="s">
        <v>161</v>
      </c>
      <c r="G10" s="55" t="s">
        <v>56</v>
      </c>
      <c r="H10" s="47" t="s">
        <v>84</v>
      </c>
      <c r="I10" s="56" t="s">
        <v>162</v>
      </c>
      <c r="J10" s="56" t="s">
        <v>259</v>
      </c>
      <c r="K10" s="62" t="s">
        <v>23</v>
      </c>
      <c r="L10" s="54"/>
      <c r="M10" s="47" t="s">
        <v>86</v>
      </c>
      <c r="N10" s="47" t="s">
        <v>93</v>
      </c>
      <c r="O10" s="77"/>
      <c r="P10" s="77"/>
      <c r="Q10" s="77"/>
    </row>
    <row r="11" spans="1:17" s="26" customFormat="1" ht="55.8" x14ac:dyDescent="0.3">
      <c r="A11" s="54"/>
      <c r="B11" s="47" t="s">
        <v>113</v>
      </c>
      <c r="C11" s="50" t="s">
        <v>68</v>
      </c>
      <c r="D11" s="50" t="s">
        <v>244</v>
      </c>
      <c r="E11" s="47" t="s">
        <v>135</v>
      </c>
      <c r="F11" s="60" t="s">
        <v>163</v>
      </c>
      <c r="G11" s="55" t="s">
        <v>56</v>
      </c>
      <c r="H11" s="47" t="s">
        <v>84</v>
      </c>
      <c r="I11" s="56" t="s">
        <v>164</v>
      </c>
      <c r="J11" s="56" t="s">
        <v>260</v>
      </c>
      <c r="K11" s="62" t="s">
        <v>23</v>
      </c>
      <c r="L11" s="54"/>
      <c r="M11" s="47" t="s">
        <v>86</v>
      </c>
      <c r="N11" s="47" t="s">
        <v>93</v>
      </c>
      <c r="O11" s="77"/>
      <c r="P11" s="77"/>
      <c r="Q11" s="77"/>
    </row>
    <row r="12" spans="1:17" s="26" customFormat="1" ht="96.6" customHeight="1" x14ac:dyDescent="0.3">
      <c r="A12" s="54"/>
      <c r="B12" s="47" t="s">
        <v>113</v>
      </c>
      <c r="C12" s="50" t="s">
        <v>69</v>
      </c>
      <c r="D12" s="50" t="s">
        <v>244</v>
      </c>
      <c r="E12" s="47" t="s">
        <v>134</v>
      </c>
      <c r="F12" s="60" t="s">
        <v>165</v>
      </c>
      <c r="G12" s="55" t="s">
        <v>56</v>
      </c>
      <c r="H12" s="47" t="s">
        <v>84</v>
      </c>
      <c r="I12" s="56" t="s">
        <v>136</v>
      </c>
      <c r="J12" s="56" t="s">
        <v>273</v>
      </c>
      <c r="K12" s="62" t="s">
        <v>23</v>
      </c>
      <c r="L12" s="54"/>
      <c r="M12" s="47" t="s">
        <v>86</v>
      </c>
      <c r="N12" s="47" t="s">
        <v>93</v>
      </c>
      <c r="O12" s="77" t="s">
        <v>246</v>
      </c>
      <c r="P12" s="77" t="s">
        <v>235</v>
      </c>
      <c r="Q12" s="77"/>
    </row>
    <row r="13" spans="1:17" s="26" customFormat="1" ht="110.4" x14ac:dyDescent="0.3">
      <c r="A13" s="54"/>
      <c r="B13" s="47" t="s">
        <v>113</v>
      </c>
      <c r="C13" s="50" t="s">
        <v>114</v>
      </c>
      <c r="D13" s="50" t="s">
        <v>244</v>
      </c>
      <c r="E13" s="47" t="s">
        <v>166</v>
      </c>
      <c r="F13" s="60" t="s">
        <v>274</v>
      </c>
      <c r="G13" s="55" t="s">
        <v>56</v>
      </c>
      <c r="H13" s="47" t="s">
        <v>84</v>
      </c>
      <c r="I13" s="56" t="s">
        <v>275</v>
      </c>
      <c r="J13" s="56" t="s">
        <v>261</v>
      </c>
      <c r="K13" s="62" t="s">
        <v>23</v>
      </c>
      <c r="L13" s="54"/>
      <c r="M13" s="47" t="s">
        <v>86</v>
      </c>
      <c r="N13" s="47" t="s">
        <v>93</v>
      </c>
      <c r="O13" s="77" t="s">
        <v>245</v>
      </c>
      <c r="P13" s="77" t="s">
        <v>262</v>
      </c>
      <c r="Q13" s="77"/>
    </row>
    <row r="14" spans="1:17" s="26" customFormat="1" ht="96.6" x14ac:dyDescent="0.3">
      <c r="A14" s="54"/>
      <c r="B14" s="119" t="s">
        <v>113</v>
      </c>
      <c r="C14" s="134" t="s">
        <v>106</v>
      </c>
      <c r="D14" s="134" t="s">
        <v>244</v>
      </c>
      <c r="E14" s="119" t="s">
        <v>299</v>
      </c>
      <c r="F14" s="135" t="s">
        <v>300</v>
      </c>
      <c r="G14" s="136" t="s">
        <v>56</v>
      </c>
      <c r="H14" s="119" t="s">
        <v>84</v>
      </c>
      <c r="I14" s="119" t="s">
        <v>302</v>
      </c>
      <c r="J14" s="119" t="s">
        <v>301</v>
      </c>
      <c r="K14" s="137" t="s">
        <v>23</v>
      </c>
      <c r="L14" s="54"/>
      <c r="M14" s="47" t="s">
        <v>86</v>
      </c>
      <c r="N14" s="47" t="s">
        <v>93</v>
      </c>
      <c r="O14" s="77"/>
      <c r="P14" s="77"/>
      <c r="Q14" s="77"/>
    </row>
    <row r="15" spans="1:17" s="26" customFormat="1" ht="55.8" x14ac:dyDescent="0.3">
      <c r="A15" s="54"/>
      <c r="B15" s="121" t="s">
        <v>113</v>
      </c>
      <c r="C15" s="138" t="s">
        <v>297</v>
      </c>
      <c r="D15" s="138" t="s">
        <v>244</v>
      </c>
      <c r="E15" s="121" t="s">
        <v>167</v>
      </c>
      <c r="F15" s="139" t="s">
        <v>168</v>
      </c>
      <c r="G15" s="140" t="s">
        <v>56</v>
      </c>
      <c r="H15" s="121" t="s">
        <v>84</v>
      </c>
      <c r="I15" s="121" t="s">
        <v>170</v>
      </c>
      <c r="J15" s="121" t="s">
        <v>298</v>
      </c>
      <c r="K15" s="141" t="s">
        <v>23</v>
      </c>
      <c r="L15" s="54"/>
      <c r="M15" s="47" t="s">
        <v>86</v>
      </c>
      <c r="N15" s="47" t="s">
        <v>93</v>
      </c>
      <c r="O15" s="77"/>
      <c r="P15" s="77"/>
      <c r="Q15" s="77"/>
    </row>
    <row r="16" spans="1:17" s="26" customFormat="1" ht="151.80000000000001" x14ac:dyDescent="0.3">
      <c r="A16" s="54"/>
      <c r="B16" s="119" t="s">
        <v>113</v>
      </c>
      <c r="C16" s="134" t="s">
        <v>304</v>
      </c>
      <c r="D16" s="134" t="s">
        <v>244</v>
      </c>
      <c r="E16" s="119" t="s">
        <v>324</v>
      </c>
      <c r="F16" s="119" t="s">
        <v>325</v>
      </c>
      <c r="G16" s="136" t="s">
        <v>56</v>
      </c>
      <c r="H16" s="118" t="s">
        <v>84</v>
      </c>
      <c r="I16" s="119" t="s">
        <v>328</v>
      </c>
      <c r="J16" s="119" t="s">
        <v>326</v>
      </c>
      <c r="K16" s="137" t="s">
        <v>23</v>
      </c>
      <c r="L16" s="54"/>
      <c r="M16" s="47" t="s">
        <v>87</v>
      </c>
      <c r="N16" s="47" t="s">
        <v>95</v>
      </c>
      <c r="O16" s="77"/>
      <c r="P16" s="77"/>
      <c r="Q16" s="77"/>
    </row>
    <row r="17" spans="1:17" s="26" customFormat="1" ht="112.2" x14ac:dyDescent="0.3">
      <c r="A17" s="54"/>
      <c r="B17" s="119" t="s">
        <v>113</v>
      </c>
      <c r="C17" s="134" t="s">
        <v>323</v>
      </c>
      <c r="D17" s="134" t="s">
        <v>244</v>
      </c>
      <c r="E17" s="119" t="s">
        <v>305</v>
      </c>
      <c r="F17" s="119" t="s">
        <v>306</v>
      </c>
      <c r="G17" s="136" t="s">
        <v>56</v>
      </c>
      <c r="H17" s="118" t="s">
        <v>84</v>
      </c>
      <c r="I17" s="119" t="s">
        <v>307</v>
      </c>
      <c r="J17" s="119" t="s">
        <v>308</v>
      </c>
      <c r="K17" s="137" t="s">
        <v>23</v>
      </c>
      <c r="L17" s="54"/>
      <c r="M17" s="47" t="s">
        <v>87</v>
      </c>
      <c r="N17" s="47" t="s">
        <v>95</v>
      </c>
      <c r="O17" s="77"/>
      <c r="P17" s="77"/>
      <c r="Q17" s="77"/>
    </row>
    <row r="18" spans="1:17" s="26" customFormat="1" ht="289.8" x14ac:dyDescent="0.3">
      <c r="A18" s="54"/>
      <c r="B18" s="47" t="s">
        <v>113</v>
      </c>
      <c r="C18" s="93" t="s">
        <v>70</v>
      </c>
      <c r="D18" s="93" t="s">
        <v>244</v>
      </c>
      <c r="E18" s="61" t="s">
        <v>169</v>
      </c>
      <c r="F18" s="130" t="s">
        <v>347</v>
      </c>
      <c r="G18" s="136" t="s">
        <v>117</v>
      </c>
      <c r="H18" s="56" t="s">
        <v>84</v>
      </c>
      <c r="I18" s="111" t="s">
        <v>345</v>
      </c>
      <c r="J18" s="111" t="s">
        <v>346</v>
      </c>
      <c r="K18" s="62" t="s">
        <v>23</v>
      </c>
      <c r="L18" s="54"/>
      <c r="M18" s="47" t="s">
        <v>87</v>
      </c>
      <c r="N18" s="47" t="s">
        <v>95</v>
      </c>
      <c r="O18" s="77"/>
      <c r="P18" s="77"/>
      <c r="Q18" s="107" t="s">
        <v>352</v>
      </c>
    </row>
    <row r="19" spans="1:17" s="26" customFormat="1" ht="41.4" x14ac:dyDescent="0.3">
      <c r="A19" s="54"/>
      <c r="B19" s="47" t="s">
        <v>113</v>
      </c>
      <c r="C19" s="93" t="s">
        <v>71</v>
      </c>
      <c r="D19" s="93" t="s">
        <v>244</v>
      </c>
      <c r="E19" s="61" t="s">
        <v>171</v>
      </c>
      <c r="F19" s="61" t="s">
        <v>198</v>
      </c>
      <c r="G19" s="55" t="s">
        <v>117</v>
      </c>
      <c r="H19" s="56" t="s">
        <v>84</v>
      </c>
      <c r="I19" s="60" t="s">
        <v>56</v>
      </c>
      <c r="J19" s="56" t="s">
        <v>172</v>
      </c>
      <c r="K19" s="62" t="s">
        <v>23</v>
      </c>
      <c r="L19" s="54"/>
      <c r="M19" s="47" t="s">
        <v>87</v>
      </c>
      <c r="N19" s="47" t="s">
        <v>95</v>
      </c>
      <c r="O19" s="77"/>
      <c r="P19" s="77"/>
      <c r="Q19" s="77"/>
    </row>
    <row r="20" spans="1:17" s="26" customFormat="1" ht="41.4" x14ac:dyDescent="0.3">
      <c r="A20" s="54"/>
      <c r="B20" s="47" t="s">
        <v>113</v>
      </c>
      <c r="C20" s="50" t="s">
        <v>72</v>
      </c>
      <c r="D20" s="50" t="s">
        <v>244</v>
      </c>
      <c r="E20" s="47" t="s">
        <v>173</v>
      </c>
      <c r="F20" s="47" t="s">
        <v>174</v>
      </c>
      <c r="G20" s="55" t="s">
        <v>56</v>
      </c>
      <c r="H20" s="56" t="s">
        <v>175</v>
      </c>
      <c r="I20" s="60" t="s">
        <v>56</v>
      </c>
      <c r="J20" s="56" t="s">
        <v>175</v>
      </c>
      <c r="K20" s="62" t="s">
        <v>23</v>
      </c>
      <c r="L20" s="54"/>
      <c r="M20" s="47" t="s">
        <v>87</v>
      </c>
      <c r="N20" s="47" t="s">
        <v>95</v>
      </c>
      <c r="O20" s="77"/>
      <c r="P20" s="77"/>
      <c r="Q20" s="77"/>
    </row>
    <row r="21" spans="1:17" s="26" customFormat="1" ht="55.2" customHeight="1" x14ac:dyDescent="0.3">
      <c r="A21" s="54"/>
      <c r="B21" s="121" t="s">
        <v>113</v>
      </c>
      <c r="C21" s="142" t="s">
        <v>73</v>
      </c>
      <c r="D21" s="142" t="s">
        <v>244</v>
      </c>
      <c r="E21" s="143" t="s">
        <v>176</v>
      </c>
      <c r="F21" s="143" t="s">
        <v>263</v>
      </c>
      <c r="G21" s="140" t="s">
        <v>117</v>
      </c>
      <c r="H21" s="120" t="s">
        <v>84</v>
      </c>
      <c r="I21" s="139" t="s">
        <v>56</v>
      </c>
      <c r="J21" s="120" t="s">
        <v>276</v>
      </c>
      <c r="K21" s="141" t="s">
        <v>23</v>
      </c>
      <c r="L21" s="54"/>
      <c r="M21" s="47"/>
      <c r="N21" s="47"/>
      <c r="O21" s="77" t="s">
        <v>247</v>
      </c>
      <c r="P21" s="77" t="s">
        <v>264</v>
      </c>
      <c r="Q21" s="77"/>
    </row>
    <row r="22" spans="1:17" s="26" customFormat="1" ht="55.8" x14ac:dyDescent="0.3">
      <c r="A22" s="54"/>
      <c r="B22" s="121" t="s">
        <v>113</v>
      </c>
      <c r="C22" s="138" t="s">
        <v>74</v>
      </c>
      <c r="D22" s="138" t="s">
        <v>244</v>
      </c>
      <c r="E22" s="121" t="s">
        <v>177</v>
      </c>
      <c r="F22" s="144" t="s">
        <v>178</v>
      </c>
      <c r="G22" s="140" t="s">
        <v>56</v>
      </c>
      <c r="H22" s="121" t="s">
        <v>84</v>
      </c>
      <c r="I22" s="121" t="s">
        <v>179</v>
      </c>
      <c r="J22" s="121" t="s">
        <v>310</v>
      </c>
      <c r="K22" s="141" t="s">
        <v>23</v>
      </c>
      <c r="L22" s="54"/>
      <c r="M22" s="47" t="s">
        <v>89</v>
      </c>
      <c r="N22" s="47" t="s">
        <v>104</v>
      </c>
      <c r="O22" s="77"/>
      <c r="P22" s="77"/>
      <c r="Q22" s="77"/>
    </row>
    <row r="23" spans="1:17" s="26" customFormat="1" ht="79.95" customHeight="1" x14ac:dyDescent="0.3">
      <c r="A23" s="54"/>
      <c r="B23" s="47" t="s">
        <v>180</v>
      </c>
      <c r="C23" s="93" t="s">
        <v>75</v>
      </c>
      <c r="D23" s="93" t="s">
        <v>244</v>
      </c>
      <c r="E23" s="61" t="s">
        <v>197</v>
      </c>
      <c r="F23" s="61" t="s">
        <v>311</v>
      </c>
      <c r="G23" s="55" t="s">
        <v>117</v>
      </c>
      <c r="H23" s="47" t="s">
        <v>256</v>
      </c>
      <c r="I23" s="60" t="s">
        <v>56</v>
      </c>
      <c r="J23" s="47" t="s">
        <v>256</v>
      </c>
      <c r="K23" s="62" t="s">
        <v>23</v>
      </c>
      <c r="L23" s="54"/>
      <c r="M23" s="47"/>
      <c r="N23" s="47" t="s">
        <v>96</v>
      </c>
      <c r="O23" s="77"/>
      <c r="P23" s="77"/>
      <c r="Q23" s="77"/>
    </row>
    <row r="24" spans="1:17" s="26" customFormat="1" ht="41.4" x14ac:dyDescent="0.3">
      <c r="A24" s="54"/>
      <c r="B24" s="47" t="s">
        <v>180</v>
      </c>
      <c r="C24" s="50" t="s">
        <v>76</v>
      </c>
      <c r="D24" s="50" t="s">
        <v>244</v>
      </c>
      <c r="E24" s="47" t="s">
        <v>181</v>
      </c>
      <c r="F24" s="57" t="s">
        <v>182</v>
      </c>
      <c r="G24" s="55" t="s">
        <v>56</v>
      </c>
      <c r="H24" s="47" t="s">
        <v>183</v>
      </c>
      <c r="I24" s="60" t="s">
        <v>56</v>
      </c>
      <c r="J24" s="47" t="s">
        <v>183</v>
      </c>
      <c r="K24" s="62" t="s">
        <v>23</v>
      </c>
      <c r="L24" s="54"/>
      <c r="M24" s="47" t="s">
        <v>89</v>
      </c>
      <c r="N24" s="47" t="s">
        <v>104</v>
      </c>
      <c r="O24" s="77"/>
      <c r="P24" s="77"/>
      <c r="Q24" s="77"/>
    </row>
    <row r="25" spans="1:17" s="26" customFormat="1" ht="42" customHeight="1" x14ac:dyDescent="0.3">
      <c r="A25" s="54"/>
      <c r="B25" s="47" t="s">
        <v>180</v>
      </c>
      <c r="C25" s="93" t="s">
        <v>77</v>
      </c>
      <c r="D25" s="93" t="s">
        <v>244</v>
      </c>
      <c r="E25" s="61" t="s">
        <v>137</v>
      </c>
      <c r="F25" s="76" t="s">
        <v>315</v>
      </c>
      <c r="G25" s="55" t="s">
        <v>117</v>
      </c>
      <c r="H25" s="56" t="s">
        <v>84</v>
      </c>
      <c r="I25" s="60" t="s">
        <v>56</v>
      </c>
      <c r="J25" s="47" t="s">
        <v>277</v>
      </c>
      <c r="K25" s="62" t="s">
        <v>23</v>
      </c>
      <c r="L25" s="54"/>
      <c r="M25" s="47" t="s">
        <v>88</v>
      </c>
      <c r="N25" s="47"/>
      <c r="O25" s="77" t="s">
        <v>248</v>
      </c>
      <c r="P25" s="77" t="s">
        <v>270</v>
      </c>
      <c r="Q25" s="77"/>
    </row>
    <row r="26" spans="1:17" s="26" customFormat="1" ht="69" x14ac:dyDescent="0.3">
      <c r="A26" s="54"/>
      <c r="B26" s="47" t="s">
        <v>180</v>
      </c>
      <c r="C26" s="50" t="s">
        <v>78</v>
      </c>
      <c r="D26" s="50" t="s">
        <v>244</v>
      </c>
      <c r="E26" s="47" t="s">
        <v>138</v>
      </c>
      <c r="F26" s="57" t="s">
        <v>184</v>
      </c>
      <c r="G26" s="55" t="s">
        <v>56</v>
      </c>
      <c r="H26" s="56" t="s">
        <v>185</v>
      </c>
      <c r="I26" s="60" t="s">
        <v>56</v>
      </c>
      <c r="J26" s="56" t="s">
        <v>185</v>
      </c>
      <c r="K26" s="62" t="s">
        <v>23</v>
      </c>
      <c r="L26" s="54"/>
      <c r="M26" s="47" t="s">
        <v>88</v>
      </c>
      <c r="N26" s="47"/>
      <c r="O26" s="77"/>
      <c r="P26" s="77"/>
      <c r="Q26" s="77"/>
    </row>
    <row r="27" spans="1:17" s="26" customFormat="1" ht="55.8" x14ac:dyDescent="0.3">
      <c r="A27" s="54"/>
      <c r="B27" s="47" t="s">
        <v>180</v>
      </c>
      <c r="C27" s="50" t="s">
        <v>79</v>
      </c>
      <c r="D27" s="50" t="s">
        <v>244</v>
      </c>
      <c r="E27" s="47" t="s">
        <v>186</v>
      </c>
      <c r="F27" s="57" t="s">
        <v>187</v>
      </c>
      <c r="G27" s="55" t="s">
        <v>56</v>
      </c>
      <c r="H27" s="64" t="s">
        <v>215</v>
      </c>
      <c r="I27" s="71" t="s">
        <v>189</v>
      </c>
      <c r="J27" s="64" t="s">
        <v>265</v>
      </c>
      <c r="K27" s="62" t="s">
        <v>23</v>
      </c>
      <c r="L27" s="54"/>
      <c r="M27" s="47" t="s">
        <v>89</v>
      </c>
      <c r="N27" s="47"/>
      <c r="O27" s="77"/>
      <c r="P27" s="77"/>
      <c r="Q27" s="77"/>
    </row>
    <row r="28" spans="1:17" s="26" customFormat="1" ht="152.4" x14ac:dyDescent="0.3">
      <c r="A28" s="54"/>
      <c r="B28" s="47" t="s">
        <v>180</v>
      </c>
      <c r="C28" s="93" t="s">
        <v>80</v>
      </c>
      <c r="D28" s="93" t="s">
        <v>244</v>
      </c>
      <c r="E28" s="61" t="s">
        <v>190</v>
      </c>
      <c r="F28" s="76" t="s">
        <v>313</v>
      </c>
      <c r="G28" s="55" t="s">
        <v>117</v>
      </c>
      <c r="H28" s="47" t="s">
        <v>84</v>
      </c>
      <c r="I28" s="60" t="s">
        <v>314</v>
      </c>
      <c r="J28" s="47" t="s">
        <v>312</v>
      </c>
      <c r="K28" s="62" t="s">
        <v>23</v>
      </c>
      <c r="L28" s="54"/>
      <c r="M28" s="47" t="s">
        <v>89</v>
      </c>
      <c r="N28" s="47"/>
      <c r="O28" s="77" t="s">
        <v>249</v>
      </c>
      <c r="P28" s="77" t="s">
        <v>235</v>
      </c>
      <c r="Q28" s="77"/>
    </row>
    <row r="29" spans="1:17" s="26" customFormat="1" ht="70.8" x14ac:dyDescent="0.3">
      <c r="A29" s="54"/>
      <c r="B29" s="119" t="s">
        <v>180</v>
      </c>
      <c r="C29" s="134" t="s">
        <v>330</v>
      </c>
      <c r="D29" s="134" t="s">
        <v>244</v>
      </c>
      <c r="E29" s="119" t="s">
        <v>331</v>
      </c>
      <c r="F29" s="145" t="s">
        <v>332</v>
      </c>
      <c r="G29" s="136" t="s">
        <v>56</v>
      </c>
      <c r="H29" s="119" t="s">
        <v>84</v>
      </c>
      <c r="I29" s="135" t="s">
        <v>56</v>
      </c>
      <c r="J29" s="119" t="s">
        <v>341</v>
      </c>
      <c r="K29" s="137" t="s">
        <v>23</v>
      </c>
      <c r="L29" s="54"/>
      <c r="M29" s="47" t="s">
        <v>89</v>
      </c>
      <c r="N29" s="47"/>
      <c r="O29" s="77" t="s">
        <v>249</v>
      </c>
      <c r="P29" s="77" t="s">
        <v>235</v>
      </c>
      <c r="Q29" s="77"/>
    </row>
    <row r="30" spans="1:17" s="26" customFormat="1" ht="165.6" x14ac:dyDescent="0.3">
      <c r="A30" s="54"/>
      <c r="B30" s="47" t="s">
        <v>180</v>
      </c>
      <c r="C30" s="93" t="s">
        <v>81</v>
      </c>
      <c r="D30" s="93" t="s">
        <v>244</v>
      </c>
      <c r="E30" s="61" t="s">
        <v>191</v>
      </c>
      <c r="F30" s="76" t="s">
        <v>316</v>
      </c>
      <c r="G30" s="55" t="s">
        <v>117</v>
      </c>
      <c r="H30" s="68" t="s">
        <v>84</v>
      </c>
      <c r="I30" s="102" t="s">
        <v>354</v>
      </c>
      <c r="J30" s="101" t="s">
        <v>356</v>
      </c>
      <c r="K30" s="62"/>
      <c r="L30" s="63"/>
      <c r="M30" s="47"/>
      <c r="N30" s="47"/>
      <c r="O30" s="77"/>
      <c r="P30" s="77"/>
      <c r="Q30" s="77" t="s">
        <v>357</v>
      </c>
    </row>
    <row r="31" spans="1:17" s="70" customFormat="1" ht="69.599999999999994" x14ac:dyDescent="0.3">
      <c r="A31" s="54"/>
      <c r="B31" s="47" t="s">
        <v>180</v>
      </c>
      <c r="C31" s="93" t="s">
        <v>82</v>
      </c>
      <c r="D31" s="93" t="s">
        <v>244</v>
      </c>
      <c r="E31" s="61" t="s">
        <v>193</v>
      </c>
      <c r="F31" s="76" t="s">
        <v>192</v>
      </c>
      <c r="G31" s="55" t="s">
        <v>117</v>
      </c>
      <c r="H31" s="47" t="s">
        <v>84</v>
      </c>
      <c r="I31" s="60" t="s">
        <v>195</v>
      </c>
      <c r="J31" s="47" t="s">
        <v>266</v>
      </c>
      <c r="K31" s="62" t="s">
        <v>23</v>
      </c>
      <c r="L31" s="69"/>
      <c r="M31" s="68"/>
      <c r="N31" s="68"/>
      <c r="O31" s="96"/>
      <c r="P31" s="96"/>
      <c r="Q31" s="77"/>
    </row>
    <row r="32" spans="1:17" s="26" customFormat="1" ht="165.6" x14ac:dyDescent="0.3">
      <c r="A32" s="54"/>
      <c r="B32" s="47" t="s">
        <v>180</v>
      </c>
      <c r="C32" s="93" t="s">
        <v>83</v>
      </c>
      <c r="D32" s="93" t="s">
        <v>244</v>
      </c>
      <c r="E32" s="61" t="s">
        <v>194</v>
      </c>
      <c r="F32" s="76" t="s">
        <v>320</v>
      </c>
      <c r="G32" s="55" t="s">
        <v>117</v>
      </c>
      <c r="H32" s="47" t="s">
        <v>84</v>
      </c>
      <c r="I32" s="102" t="s">
        <v>355</v>
      </c>
      <c r="J32" s="101" t="s">
        <v>353</v>
      </c>
      <c r="K32" s="62" t="s">
        <v>23</v>
      </c>
      <c r="L32" s="54"/>
      <c r="M32" s="47" t="s">
        <v>90</v>
      </c>
      <c r="N32" s="47" t="s">
        <v>94</v>
      </c>
      <c r="O32" s="77"/>
      <c r="P32" s="77"/>
      <c r="Q32" s="77" t="s">
        <v>357</v>
      </c>
    </row>
    <row r="33" spans="1:17" s="26" customFormat="1" ht="82.8" x14ac:dyDescent="0.3">
      <c r="A33" s="54"/>
      <c r="B33" s="47" t="s">
        <v>180</v>
      </c>
      <c r="C33" s="50" t="s">
        <v>268</v>
      </c>
      <c r="D33" s="50" t="s">
        <v>244</v>
      </c>
      <c r="E33" s="103" t="s">
        <v>229</v>
      </c>
      <c r="F33" s="47" t="s">
        <v>231</v>
      </c>
      <c r="G33" s="55" t="s">
        <v>56</v>
      </c>
      <c r="H33" s="64" t="s">
        <v>232</v>
      </c>
      <c r="I33" s="64" t="s">
        <v>232</v>
      </c>
      <c r="J33" s="64" t="s">
        <v>232</v>
      </c>
      <c r="K33" s="62" t="s">
        <v>23</v>
      </c>
      <c r="L33" s="54"/>
      <c r="M33" s="47"/>
      <c r="N33" s="47"/>
      <c r="O33" s="77"/>
      <c r="P33" s="77"/>
      <c r="Q33" s="77"/>
    </row>
    <row r="34" spans="1:17" s="26" customFormat="1" ht="220.8" x14ac:dyDescent="0.3">
      <c r="A34" s="54"/>
      <c r="B34" s="47" t="s">
        <v>180</v>
      </c>
      <c r="C34" s="93" t="s">
        <v>230</v>
      </c>
      <c r="D34" s="93" t="s">
        <v>244</v>
      </c>
      <c r="E34" s="61" t="s">
        <v>196</v>
      </c>
      <c r="F34" s="130" t="s">
        <v>282</v>
      </c>
      <c r="G34" s="55" t="s">
        <v>117</v>
      </c>
      <c r="H34" s="47" t="s">
        <v>84</v>
      </c>
      <c r="I34" s="60" t="s">
        <v>56</v>
      </c>
      <c r="J34" s="47" t="s">
        <v>342</v>
      </c>
      <c r="K34" s="62" t="s">
        <v>23</v>
      </c>
      <c r="L34" s="54"/>
      <c r="M34" s="47"/>
      <c r="N34" s="47"/>
      <c r="O34" s="77"/>
      <c r="P34" s="77"/>
      <c r="Q34" s="77"/>
    </row>
  </sheetData>
  <autoFilter ref="A2:O34" xr:uid="{00000000-0009-0000-0000-000007000000}"/>
  <customSheetViews>
    <customSheetView guid="{63B915DF-E436-4AAA-90BD-DE14F8B08A3D}" showPageBreaks="1" fitToPage="1" hiddenColumns="1">
      <selection activeCell="B1" sqref="B1:J6"/>
      <pageMargins left="0.23622047244094491" right="0.23622047244094491" top="0.74803149606299213" bottom="0.74803149606299213" header="0.31496062992125984" footer="0.31496062992125984"/>
      <pageSetup paperSize="9" scale="77" orientation="landscape" r:id="rId1"/>
    </customSheetView>
  </customSheetViews>
  <mergeCells count="1">
    <mergeCell ref="B1:E1"/>
  </mergeCells>
  <phoneticPr fontId="26" type="noConversion"/>
  <printOptions horizontalCentered="1"/>
  <pageMargins left="0.23622047244094491" right="0.27559055118110237" top="1.3385826771653544" bottom="0.74803149606299213" header="0.31496062992125984" footer="0.31496062992125984"/>
  <pageSetup paperSize="9" scale="68" fitToHeight="0" orientation="landscape" r:id="rId2"/>
  <headerFooter>
    <oddHeader>&amp;L&amp;G&amp;C&amp;"Arial,Gras"&amp;14DISPOSITIONS DE CONTRÔLE SPECIFIQUES&amp;"Arial,Normal"&amp;11
---------------
&amp;K000000Melon du Haut-Poitou&amp;R&amp;"Arial,Gras"PC &amp;K000000IG 461 V03&amp;K01+000
&amp;KFF0000Emission : 15/11/2022&amp;K01+000
&amp;"Arial,Normal"Page &amp;P / &amp;N</oddHeader>
  </headerFooter>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C3B1BE-D60C-4FB7-B309-D4330D9CEC48}">
  <sheetPr>
    <tabColor theme="5" tint="0.59999389629810485"/>
    <pageSetUpPr fitToPage="1"/>
  </sheetPr>
  <dimension ref="B1:E3"/>
  <sheetViews>
    <sheetView zoomScale="90" zoomScaleNormal="90" zoomScaleSheetLayoutView="90" workbookViewId="0">
      <selection activeCell="B3" sqref="B3:D3"/>
    </sheetView>
  </sheetViews>
  <sheetFormatPr baseColWidth="10" defaultColWidth="11.44140625" defaultRowHeight="14.4" x14ac:dyDescent="0.3"/>
  <cols>
    <col min="1" max="1" width="6.88671875" customWidth="1"/>
    <col min="2" max="2" width="13.109375" style="106" customWidth="1"/>
    <col min="3" max="3" width="46.44140625" customWidth="1"/>
    <col min="4" max="4" width="28.77734375" customWidth="1"/>
    <col min="5" max="5" width="20.109375" customWidth="1"/>
  </cols>
  <sheetData>
    <row r="1" spans="2:5" ht="95.4" customHeight="1" x14ac:dyDescent="0.3">
      <c r="B1" s="173" t="s">
        <v>340</v>
      </c>
      <c r="C1" s="173"/>
      <c r="D1" s="173"/>
      <c r="E1" s="43"/>
    </row>
    <row r="2" spans="2:5" ht="91.8" customHeight="1" x14ac:dyDescent="0.3">
      <c r="B2" s="174" t="s">
        <v>338</v>
      </c>
      <c r="C2" s="174"/>
      <c r="D2" s="174"/>
      <c r="E2" s="43"/>
    </row>
    <row r="3" spans="2:5" ht="89.4" customHeight="1" x14ac:dyDescent="0.3">
      <c r="B3" s="174" t="s">
        <v>339</v>
      </c>
      <c r="C3" s="174"/>
      <c r="D3" s="174"/>
      <c r="E3" s="43"/>
    </row>
  </sheetData>
  <mergeCells count="3">
    <mergeCell ref="B1:D1"/>
    <mergeCell ref="B2:D2"/>
    <mergeCell ref="B3:D3"/>
  </mergeCells>
  <printOptions horizontalCentered="1"/>
  <pageMargins left="0.23622047244094491" right="0.27559055118110237" top="1.3385826771653544" bottom="0.74803149606299213" header="0.31496062992125984" footer="0.31496062992125984"/>
  <pageSetup paperSize="9" fitToHeight="0" orientation="portrait" r:id="rId1"/>
  <headerFooter>
    <oddHeader>&amp;L&amp;G&amp;C&amp;"Arial,Gras"&amp;14DISPOSITIONS DE CONTRÔLE SPECIFIQUES&amp;"Arial,Normal"&amp;11
---------------
&amp;K000000Melon du Haut-Poitou&amp;R&amp;"Arial,Gras"PC &amp;K000000IG 461 V03&amp;K01+000
&amp;KFF0000Emission : 15/11/2022&amp;K01+000
&amp;"Arial,Normal"Page &amp;P / &amp;N</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65CE06F5EBBC14B9B8FF10377636411" ma:contentTypeVersion="12" ma:contentTypeDescription="Crée un document." ma:contentTypeScope="" ma:versionID="5d1e07bed0bdd039d1fca0714d855468">
  <xsd:schema xmlns:xsd="http://www.w3.org/2001/XMLSchema" xmlns:xs="http://www.w3.org/2001/XMLSchema" xmlns:p="http://schemas.microsoft.com/office/2006/metadata/properties" xmlns:ns2="252ff2ab-1bd5-4aed-8ffe-eb847ab7763a" xmlns:ns3="f698cc41-f7e5-4a1a-bca4-909f7202b19c" targetNamespace="http://schemas.microsoft.com/office/2006/metadata/properties" ma:root="true" ma:fieldsID="8e5ff4369048c4b7dc00c558cb5b7622" ns2:_="" ns3:_="">
    <xsd:import namespace="252ff2ab-1bd5-4aed-8ffe-eb847ab7763a"/>
    <xsd:import namespace="f698cc41-f7e5-4a1a-bca4-909f7202b19c"/>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AutoKeyPoints" minOccurs="0"/>
                <xsd:element ref="ns2:MediaServiceKeyPoints" minOccurs="0"/>
                <xsd:element ref="ns3:SharedWithUsers" minOccurs="0"/>
                <xsd:element ref="ns3:SharedWithDetail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52ff2ab-1bd5-4aed-8ffe-eb847ab7763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698cc41-f7e5-4a1a-bca4-909f7202b19c" elementFormDefault="qualified">
    <xsd:import namespace="http://schemas.microsoft.com/office/2006/documentManagement/types"/>
    <xsd:import namespace="http://schemas.microsoft.com/office/infopath/2007/PartnerControls"/>
    <xsd:element name="SharedWithUsers" ma:index="17"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Partagé avec dé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278214A-431B-4332-82DB-4902204D847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52ff2ab-1bd5-4aed-8ffe-eb847ab7763a"/>
    <ds:schemaRef ds:uri="f698cc41-f7e5-4a1a-bca4-909f7202b19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BD01F34-7F3C-4CA5-B735-FC371119DDE5}">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873e8362-36e0-486d-89ef-b7b1b913cc27"/>
    <ds:schemaRef ds:uri="428c1875-9b08-4c65-bd5d-8e74c7e7265d"/>
    <ds:schemaRef ds:uri="http://www.w3.org/XML/1998/namespace"/>
    <ds:schemaRef ds:uri="http://purl.org/dc/dcmitype/"/>
  </ds:schemaRefs>
</ds:datastoreItem>
</file>

<file path=customXml/itemProps3.xml><?xml version="1.0" encoding="utf-8"?>
<ds:datastoreItem xmlns:ds="http://schemas.openxmlformats.org/officeDocument/2006/customXml" ds:itemID="{D9BCFD3F-AA2E-4B58-9900-80225FEF518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11</vt:i4>
      </vt:variant>
      <vt:variant>
        <vt:lpstr>Plages nommées</vt:lpstr>
      </vt:variant>
      <vt:variant>
        <vt:i4>17</vt:i4>
      </vt:variant>
    </vt:vector>
  </HeadingPairs>
  <TitlesOfParts>
    <vt:vector size="28" baseType="lpstr">
      <vt:lpstr>Pdg</vt:lpstr>
      <vt:lpstr>TM</vt:lpstr>
      <vt:lpstr>intro</vt:lpstr>
      <vt:lpstr>applic</vt:lpstr>
      <vt:lpstr>hab</vt:lpstr>
      <vt:lpstr>eval odg</vt:lpstr>
      <vt:lpstr>freq</vt:lpstr>
      <vt:lpstr>mod ctrl</vt:lpstr>
      <vt:lpstr>ctrl prod</vt:lpstr>
      <vt:lpstr>mqts opé</vt:lpstr>
      <vt:lpstr>mqts odg</vt:lpstr>
      <vt:lpstr>applic!Impression_des_titres</vt:lpstr>
      <vt:lpstr>'eval odg'!Impression_des_titres</vt:lpstr>
      <vt:lpstr>freq!Impression_des_titres</vt:lpstr>
      <vt:lpstr>hab!Impression_des_titres</vt:lpstr>
      <vt:lpstr>'mod ctrl'!Impression_des_titres</vt:lpstr>
      <vt:lpstr>'mqts opé'!Impression_des_titres</vt:lpstr>
      <vt:lpstr>applic!Zone_d_impression</vt:lpstr>
      <vt:lpstr>'ctrl prod'!Zone_d_impression</vt:lpstr>
      <vt:lpstr>'eval odg'!Zone_d_impression</vt:lpstr>
      <vt:lpstr>freq!Zone_d_impression</vt:lpstr>
      <vt:lpstr>hab!Zone_d_impression</vt:lpstr>
      <vt:lpstr>intro!Zone_d_impression</vt:lpstr>
      <vt:lpstr>'mod ctrl'!Zone_d_impression</vt:lpstr>
      <vt:lpstr>'mqts odg'!Zone_d_impression</vt:lpstr>
      <vt:lpstr>'mqts opé'!Zone_d_impression</vt:lpstr>
      <vt:lpstr>Pdg!Zone_d_impression</vt:lpstr>
      <vt:lpstr>TM!Zone_d_impression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Sophie Lepesteur</dc:creator>
  <cp:keywords/>
  <dc:description/>
  <cp:lastModifiedBy>Elodie Coëdel</cp:lastModifiedBy>
  <cp:revision/>
  <cp:lastPrinted>2022-11-15T16:26:21Z</cp:lastPrinted>
  <dcterms:created xsi:type="dcterms:W3CDTF">2017-12-18T12:44:45Z</dcterms:created>
  <dcterms:modified xsi:type="dcterms:W3CDTF">2022-11-25T09:58:16Z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0x010100B65CE06F5EBBC14B9B8FF10377636411</vt:lpwstr>
  </property>
  <property fmtid="{D5CDD505-2E9C-101B-9397-08002B2CF9AE}" pid="3" name="AuthorIds_UIVersion_8192">
    <vt:lpwstr>19</vt:lpwstr>
  </property>
  <property fmtid="{D5CDD505-2E9C-101B-9397-08002B2CF9AE}" pid="4" name="Order">
    <vt:r8>5514100</vt:r8>
  </property>
  <property fmtid="{D5CDD505-2E9C-101B-9397-08002B2CF9AE}" pid="5" name="xd_Signature">
    <vt:bool>false</vt:bool>
  </property>
  <property fmtid="{D5CDD505-2E9C-101B-9397-08002B2CF9AE}" pid="6" name="xd_ProgID">
    <vt:lpwstr/>
  </property>
  <property fmtid="{D5CDD505-2E9C-101B-9397-08002B2CF9AE}" pid="7" name="TemplateUrl">
    <vt:lpwstr/>
  </property>
  <property fmtid="{D5CDD505-2E9C-101B-9397-08002B2CF9AE}" pid="8" name="ComplianceAssetId">
    <vt:lpwstr/>
  </property>
</Properties>
</file>