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mmanuel\OneDrive - Certipaq\Fruits et Légumes\Melon du Haut Poitou\DCS\"/>
    </mc:Choice>
  </mc:AlternateContent>
  <bookViews>
    <workbookView xWindow="0" yWindow="0" windowWidth="24000" windowHeight="9030"/>
  </bookViews>
  <sheets>
    <sheet name="Pdg" sheetId="11" r:id="rId1"/>
    <sheet name="TM" sheetId="12" r:id="rId2"/>
    <sheet name="intro" sheetId="15" r:id="rId3"/>
    <sheet name="applic" sheetId="13" r:id="rId4"/>
    <sheet name="hab" sheetId="5" r:id="rId5"/>
    <sheet name="eval odg" sheetId="8" r:id="rId6"/>
    <sheet name="freq" sheetId="2" r:id="rId7"/>
    <sheet name="mod ctrl" sheetId="3" r:id="rId8"/>
    <sheet name="mqts odg" sheetId="9" r:id="rId9"/>
    <sheet name="mqts opé" sheetId="4" r:id="rId10"/>
  </sheets>
  <definedNames>
    <definedName name="_xlnm._FilterDatabase" localSheetId="5" hidden="1">'eval odg'!$A$2:$I$2</definedName>
    <definedName name="_xlnm._FilterDatabase" localSheetId="6" hidden="1">freq!$A$2:$G$4</definedName>
    <definedName name="_xlnm._FilterDatabase" localSheetId="4" hidden="1">hab!$A$2:$I$2</definedName>
    <definedName name="_xlnm._FilterDatabase" localSheetId="7" hidden="1">'mod ctrl'!$A$2:$O$28</definedName>
    <definedName name="_xlnm._FilterDatabase" localSheetId="8" hidden="1">'mqts odg'!$A$2:$M$2</definedName>
    <definedName name="_xlnm._FilterDatabase" localSheetId="9" hidden="1">'mqts opé'!$A$2:$S$36</definedName>
    <definedName name="_xlnm.Print_Titles" localSheetId="3">applic!$3:$3</definedName>
    <definedName name="_xlnm.Print_Titles" localSheetId="5">'eval odg'!$2:$2</definedName>
    <definedName name="_xlnm.Print_Titles" localSheetId="6">freq!$2:$2</definedName>
    <definedName name="_xlnm.Print_Titles" localSheetId="4">hab!$2:$2</definedName>
    <definedName name="_xlnm.Print_Titles" localSheetId="7">'mod ctrl'!$2:$2</definedName>
    <definedName name="_xlnm.Print_Titles" localSheetId="9">'mqts opé'!$2:$2</definedName>
    <definedName name="Z_63B915DF_E436_4AAA_90BD_DE14F8B08A3D_.wvu.Cols" localSheetId="7" hidden="1">'mod ctrl'!$F:$F</definedName>
    <definedName name="_xlnm.Print_Area" localSheetId="3">applic!$B$1:$E$4</definedName>
    <definedName name="_xlnm.Print_Area" localSheetId="5">'eval odg'!$B$1:$F$3</definedName>
    <definedName name="_xlnm.Print_Area" localSheetId="6">freq!$B$1:$D$4</definedName>
    <definedName name="_xlnm.Print_Area" localSheetId="4">hab!$B$1:$F$6</definedName>
    <definedName name="_xlnm.Print_Area" localSheetId="2">intro!$B$1:$D$8</definedName>
    <definedName name="_xlnm.Print_Area" localSheetId="7">'mod ctrl'!$B$1:$J$28</definedName>
    <definedName name="_xlnm.Print_Area" localSheetId="8">'mqts odg'!$B$1:$J$2</definedName>
    <definedName name="_xlnm.Print_Area" localSheetId="9">'mqts opé'!$B$1:$N$36</definedName>
    <definedName name="_xlnm.Print_Area" localSheetId="0">Pdg!$A$1:$I$32</definedName>
    <definedName name="_xlnm.Print_Area" localSheetId="1">TM!$A$1:$F$13</definedName>
  </definedNames>
  <calcPr calcId="162913"/>
  <customWorkbookViews>
    <customWorkbookView name="Master2 - Affichage personnalisé" guid="{63B915DF-E436-4AAA-90BD-DE14F8B08A3D}" mergeInterval="0" personalView="1" maximized="1" xWindow="-1609" yWindow="-9" windowWidth="1618" windowHeight="1248" activeSheetId="6" showComments="commIndAndComment"/>
  </customWorkbookViews>
</workbook>
</file>

<file path=xl/calcChain.xml><?xml version="1.0" encoding="utf-8"?>
<calcChain xmlns="http://schemas.openxmlformats.org/spreadsheetml/2006/main">
  <c r="R30" i="4" l="1"/>
  <c r="Q30" i="4"/>
  <c r="P30" i="4"/>
  <c r="G30" i="4"/>
  <c r="F30" i="4"/>
  <c r="E30" i="4"/>
  <c r="D30" i="4"/>
  <c r="R25" i="4"/>
  <c r="Q25" i="4"/>
  <c r="P25" i="4"/>
  <c r="G25" i="4"/>
  <c r="F25" i="4"/>
  <c r="E25" i="4"/>
  <c r="D25" i="4"/>
  <c r="R23" i="4"/>
  <c r="Q23" i="4"/>
  <c r="P23" i="4"/>
  <c r="G23" i="4"/>
  <c r="F23" i="4"/>
  <c r="E23" i="4"/>
  <c r="D23" i="4"/>
  <c r="R20" i="4"/>
  <c r="Q20" i="4"/>
  <c r="P20" i="4"/>
  <c r="G20" i="4"/>
  <c r="F20" i="4"/>
  <c r="E20" i="4"/>
  <c r="D20" i="4"/>
  <c r="G28" i="4" l="1"/>
  <c r="R28" i="4"/>
  <c r="Q28" i="4"/>
  <c r="P28" i="4"/>
  <c r="F28" i="4"/>
  <c r="E28" i="4"/>
  <c r="D28" i="4"/>
  <c r="P34" i="4" l="1"/>
  <c r="G34" i="4"/>
  <c r="F34" i="4"/>
  <c r="E34" i="4"/>
  <c r="D34" i="4"/>
  <c r="G7" i="4" l="1"/>
  <c r="F7" i="4"/>
  <c r="E7" i="4"/>
  <c r="D7" i="4"/>
  <c r="R6" i="4"/>
  <c r="Q6" i="4"/>
  <c r="P6" i="4"/>
  <c r="G6" i="4"/>
  <c r="F6" i="4"/>
  <c r="E6" i="4"/>
  <c r="D6" i="4"/>
  <c r="R4" i="4" l="1"/>
  <c r="Q4" i="4"/>
  <c r="P4" i="4"/>
  <c r="G4" i="4"/>
  <c r="F4" i="4"/>
  <c r="E4" i="4"/>
  <c r="D4" i="4"/>
  <c r="D18" i="4"/>
  <c r="E18" i="4"/>
  <c r="F18" i="4"/>
  <c r="G18" i="4"/>
  <c r="P18" i="4"/>
  <c r="Q18" i="4"/>
  <c r="R18" i="4"/>
  <c r="D19" i="4"/>
  <c r="E19" i="4"/>
  <c r="F19" i="4"/>
  <c r="G19" i="4"/>
  <c r="P19" i="4"/>
  <c r="Q19" i="4"/>
  <c r="R19" i="4"/>
  <c r="D21" i="4"/>
  <c r="E21" i="4"/>
  <c r="F21" i="4"/>
  <c r="G21" i="4"/>
  <c r="P21" i="4"/>
  <c r="Q21" i="4"/>
  <c r="R21" i="4"/>
  <c r="D22" i="4"/>
  <c r="E22" i="4"/>
  <c r="F22" i="4"/>
  <c r="G22" i="4"/>
  <c r="P22" i="4"/>
  <c r="Q22" i="4"/>
  <c r="R22" i="4"/>
  <c r="D24" i="4"/>
  <c r="E24" i="4"/>
  <c r="F24" i="4"/>
  <c r="G24" i="4"/>
  <c r="P24" i="4"/>
  <c r="Q24" i="4"/>
  <c r="R24" i="4"/>
  <c r="D26" i="4"/>
  <c r="E26" i="4"/>
  <c r="F26" i="4"/>
  <c r="G26" i="4"/>
  <c r="P26" i="4"/>
  <c r="Q26" i="4"/>
  <c r="R26" i="4"/>
  <c r="D31" i="4"/>
  <c r="E31" i="4"/>
  <c r="F31" i="4"/>
  <c r="G31" i="4"/>
  <c r="P31" i="4"/>
  <c r="Q31" i="4"/>
  <c r="R31" i="4"/>
  <c r="D33" i="4"/>
  <c r="E33" i="4"/>
  <c r="F33" i="4"/>
  <c r="G33" i="4"/>
  <c r="P33" i="4"/>
  <c r="Q33" i="4"/>
  <c r="R33" i="4"/>
  <c r="R16" i="4" l="1"/>
  <c r="Q16" i="4"/>
  <c r="P16" i="4"/>
  <c r="G16" i="4"/>
  <c r="F16" i="4"/>
  <c r="E16" i="4"/>
  <c r="D16" i="4"/>
  <c r="R11" i="4"/>
  <c r="Q11" i="4"/>
  <c r="P11" i="4"/>
  <c r="G11" i="4"/>
  <c r="F11" i="4"/>
  <c r="E11" i="4"/>
  <c r="D11" i="4"/>
  <c r="R27" i="4" l="1"/>
  <c r="Q27" i="4"/>
  <c r="P27" i="4"/>
  <c r="G27" i="4"/>
  <c r="F27" i="4"/>
  <c r="E27" i="4"/>
  <c r="D27" i="4"/>
  <c r="D36" i="4" l="1"/>
  <c r="E36" i="4"/>
  <c r="F36" i="4"/>
  <c r="G36" i="4"/>
  <c r="P36" i="4"/>
  <c r="Q36" i="4"/>
  <c r="R36" i="4"/>
  <c r="D35" i="4"/>
  <c r="E35" i="4"/>
  <c r="F35" i="4"/>
  <c r="G35" i="4"/>
  <c r="P35" i="4"/>
  <c r="Q35" i="4"/>
  <c r="R35" i="4"/>
  <c r="P9" i="4" l="1"/>
  <c r="Q9" i="4"/>
  <c r="R9" i="4"/>
  <c r="D9" i="4"/>
  <c r="E9" i="4"/>
  <c r="F9" i="4"/>
  <c r="G9" i="4"/>
  <c r="D32" i="4" l="1"/>
  <c r="E32" i="4"/>
  <c r="F32" i="4"/>
  <c r="G32" i="4"/>
  <c r="P32" i="4"/>
  <c r="Q32" i="4"/>
  <c r="R32" i="4"/>
  <c r="F29" i="4"/>
  <c r="R17" i="4"/>
  <c r="Q17" i="4"/>
  <c r="P17" i="4"/>
  <c r="R14" i="4"/>
  <c r="Q14" i="4"/>
  <c r="P14" i="4"/>
  <c r="D13" i="4"/>
  <c r="E13" i="4"/>
  <c r="F13" i="4"/>
  <c r="G13" i="4"/>
  <c r="P13" i="4"/>
  <c r="Q13" i="4"/>
  <c r="R13" i="4"/>
  <c r="D8" i="4" l="1"/>
  <c r="E8" i="4"/>
  <c r="F8" i="4"/>
  <c r="G8" i="4"/>
  <c r="P8" i="4"/>
  <c r="Q8" i="4"/>
  <c r="R8" i="4"/>
  <c r="P5" i="4"/>
  <c r="P10" i="4"/>
  <c r="P12" i="4"/>
  <c r="P15" i="4"/>
  <c r="P29" i="4"/>
  <c r="P3" i="4"/>
  <c r="Q5" i="4"/>
  <c r="R5" i="4"/>
  <c r="Q10" i="4"/>
  <c r="R10" i="4"/>
  <c r="Q12" i="4"/>
  <c r="R12" i="4"/>
  <c r="Q15" i="4"/>
  <c r="R15" i="4"/>
  <c r="Q29" i="4"/>
  <c r="R29" i="4"/>
  <c r="R3" i="4"/>
  <c r="Q3" i="4"/>
  <c r="D5" i="4"/>
  <c r="E5" i="4"/>
  <c r="F5" i="4"/>
  <c r="G5" i="4"/>
  <c r="D10" i="4"/>
  <c r="E10" i="4"/>
  <c r="F10" i="4"/>
  <c r="G10" i="4"/>
  <c r="D12" i="4"/>
  <c r="E12" i="4"/>
  <c r="F12" i="4"/>
  <c r="G12" i="4"/>
  <c r="D14" i="4"/>
  <c r="E14" i="4"/>
  <c r="F14" i="4"/>
  <c r="G14" i="4"/>
  <c r="D15" i="4"/>
  <c r="E15" i="4"/>
  <c r="F15" i="4"/>
  <c r="G15" i="4"/>
  <c r="D17" i="4"/>
  <c r="E17" i="4"/>
  <c r="F17" i="4"/>
  <c r="G17" i="4"/>
  <c r="D29" i="4"/>
  <c r="E29" i="4"/>
  <c r="G29" i="4"/>
  <c r="G3" i="4"/>
  <c r="F3" i="4"/>
  <c r="E3" i="4"/>
  <c r="D3" i="4"/>
</calcChain>
</file>

<file path=xl/sharedStrings.xml><?xml version="1.0" encoding="utf-8"?>
<sst xmlns="http://schemas.openxmlformats.org/spreadsheetml/2006/main" count="883" uniqueCount="288">
  <si>
    <t>Opérateurs</t>
  </si>
  <si>
    <t>Numéro</t>
  </si>
  <si>
    <t>Points à contrôler</t>
  </si>
  <si>
    <t>Document source</t>
  </si>
  <si>
    <t>Libellé de l'activité ou du type de contrôle concerné</t>
  </si>
  <si>
    <t>Fréquences minimales des contrôles internes</t>
  </si>
  <si>
    <t>Fréquences minimales des contrôles externes</t>
  </si>
  <si>
    <t>Autocontrôles</t>
  </si>
  <si>
    <t>Libellés des manquements</t>
  </si>
  <si>
    <t>Type</t>
  </si>
  <si>
    <t>Mesure de traitement en 1er constat</t>
  </si>
  <si>
    <t>Modalité de vérification du retour à la conformité</t>
  </si>
  <si>
    <t>Catégorie d'opérateurs</t>
  </si>
  <si>
    <t>Thématique</t>
  </si>
  <si>
    <t>PPC / CCC</t>
  </si>
  <si>
    <t>Méthodes de contrôle à mettre en œuvre lors du contrôle initial servant de base à l'habilitation</t>
  </si>
  <si>
    <t>Méthodes de contrôle à mettre en œuvre lors des contrôles de suivi internes et externes</t>
  </si>
  <si>
    <t>Référence CDC/CPS (en cas de DCS multi-CDC/CPS)</t>
  </si>
  <si>
    <t>Valeurs cibles
(avec Référence CDC/CPS en cas de DCS multi-CDC CDC/CPS)
(PPC = gras / CCC = souligné)</t>
  </si>
  <si>
    <t>Non applicable (NA / Applicable pour partie)</t>
  </si>
  <si>
    <t>N° chrono</t>
  </si>
  <si>
    <t>Points à évaluer lors de l'évaluation initiale</t>
  </si>
  <si>
    <t>Points à évaluer au cours de l'évaluation de suivi</t>
  </si>
  <si>
    <t>DCS</t>
  </si>
  <si>
    <t>Opérateur</t>
  </si>
  <si>
    <t xml:space="preserve">TABLE DES MATIERES
</t>
  </si>
  <si>
    <t>1.</t>
  </si>
  <si>
    <t>Les opérateurs</t>
  </si>
  <si>
    <t>2.</t>
  </si>
  <si>
    <t>Mise en œuvre des contrôles</t>
  </si>
  <si>
    <t>Répartition des points de contrôle et documents à tenir par les opérateurs</t>
  </si>
  <si>
    <t>Traitement des manquements spécifiques</t>
  </si>
  <si>
    <t>Application</t>
  </si>
  <si>
    <t>A-</t>
  </si>
  <si>
    <t>B-</t>
  </si>
  <si>
    <t>C-</t>
  </si>
  <si>
    <t>D-</t>
  </si>
  <si>
    <t>E-</t>
  </si>
  <si>
    <t>Points à contrôler concernés</t>
  </si>
  <si>
    <t>Modalités d’habilitation des opérateurs</t>
  </si>
  <si>
    <t>Modalités d’évaluation de l’ODG</t>
  </si>
  <si>
    <t>Répartition du contrôle interne et externe</t>
  </si>
  <si>
    <t>Introduction</t>
  </si>
  <si>
    <t>INTRODUCTION</t>
  </si>
  <si>
    <t>Documents (papiers ou numériques) à tenir par l'opérateur (liste indicative et non exhaustive)</t>
  </si>
  <si>
    <t>Modalités (sur site / documentaire)</t>
  </si>
  <si>
    <r>
      <t xml:space="preserve">2. </t>
    </r>
    <r>
      <rPr>
        <u/>
        <sz val="14"/>
        <color theme="3" tint="0.39997558519241921"/>
        <rFont val="Cambria"/>
        <family val="1"/>
        <scheme val="major"/>
      </rPr>
      <t>Méthodes de contrôle</t>
    </r>
  </si>
  <si>
    <t>Méthodes de contrôle</t>
  </si>
  <si>
    <t>Commentaires</t>
  </si>
  <si>
    <r>
      <t xml:space="preserve">Récurrence
Mesure de traitement en 2ème constat
</t>
    </r>
    <r>
      <rPr>
        <i/>
        <sz val="11"/>
        <color theme="1"/>
        <rFont val="Arial"/>
        <family val="2"/>
      </rPr>
      <t>(et modalité de vérification du retour à la conformité)</t>
    </r>
  </si>
  <si>
    <r>
      <t xml:space="preserve">Récurrence
Mesure de traitement en 3ème constat
</t>
    </r>
    <r>
      <rPr>
        <i/>
        <sz val="11"/>
        <color theme="1"/>
        <rFont val="Arial"/>
        <family val="2"/>
      </rPr>
      <t>(et modalité de vérification du retour à la conformité)</t>
    </r>
  </si>
  <si>
    <t>Nécessité de fournir à l'OC un plan d'action formalisé (oui/non)</t>
  </si>
  <si>
    <t>Valeurs cible</t>
  </si>
  <si>
    <t>Contrôle documentaire en vue de l'habilitation réalisé par (OC/ODG)</t>
  </si>
  <si>
    <t>Lorsque le contrôle documentaire doit être suivi d'un contrôle sur site : délai de réalisation (en mois)</t>
  </si>
  <si>
    <t>Oui</t>
  </si>
  <si>
    <t>/</t>
  </si>
  <si>
    <t>Suivi</t>
  </si>
  <si>
    <t>Avertissement</t>
  </si>
  <si>
    <t>* Il s’agit du contrôle sur site avant ou après le prononcé de l’habilitation.</t>
  </si>
  <si>
    <t>Contrôle sur site lié à l'habilitation* réalisé par (OC/ODG)</t>
  </si>
  <si>
    <t>Sur site</t>
  </si>
  <si>
    <t>S2</t>
  </si>
  <si>
    <t>S3</t>
  </si>
  <si>
    <t>S4</t>
  </si>
  <si>
    <t>S5</t>
  </si>
  <si>
    <t>S6</t>
  </si>
  <si>
    <t>S7</t>
  </si>
  <si>
    <t>S8</t>
  </si>
  <si>
    <t>S9</t>
  </si>
  <si>
    <t>S12</t>
  </si>
  <si>
    <t>S13</t>
  </si>
  <si>
    <t>S14</t>
  </si>
  <si>
    <t>S15</t>
  </si>
  <si>
    <t>S16</t>
  </si>
  <si>
    <t>S17</t>
  </si>
  <si>
    <t>S18</t>
  </si>
  <si>
    <t>S19</t>
  </si>
  <si>
    <t>S20</t>
  </si>
  <si>
    <t>S21</t>
  </si>
  <si>
    <t>S22</t>
  </si>
  <si>
    <t>S23</t>
  </si>
  <si>
    <t>S24</t>
  </si>
  <si>
    <t>S25</t>
  </si>
  <si>
    <t>S26</t>
  </si>
  <si>
    <t>Sans objet</t>
  </si>
  <si>
    <t>C5 croisements autorisés</t>
  </si>
  <si>
    <t>C5 homogénéité des oisillons</t>
  </si>
  <si>
    <t>C5 Qualité des oisillons</t>
  </si>
  <si>
    <t>E1</t>
  </si>
  <si>
    <t>C6 Plan d'alimentation</t>
  </si>
  <si>
    <t>C24 Elevage dédié</t>
  </si>
  <si>
    <t>Equivalence ancien PC/CDC</t>
  </si>
  <si>
    <t>DCC</t>
  </si>
  <si>
    <t>idem DCS Volailles LR SQ</t>
  </si>
  <si>
    <t>"+"</t>
  </si>
  <si>
    <t>idem DCC Volailles LR</t>
  </si>
  <si>
    <t>idem Op5 DCC Tous SIQO /
C2 des DCC Œufs et Poules LR</t>
  </si>
  <si>
    <t>Habilitation</t>
  </si>
  <si>
    <t>Refus temporaire d'habilitation</t>
  </si>
  <si>
    <t>Refus d'habilitation</t>
  </si>
  <si>
    <t>Contrôle supplémentaire</t>
  </si>
  <si>
    <t>Retrait d'habilitation</t>
  </si>
  <si>
    <r>
      <t>Contrôle supplémentaire</t>
    </r>
    <r>
      <rPr>
        <i/>
        <sz val="11"/>
        <rFont val="Arial"/>
        <family val="2"/>
      </rPr>
      <t xml:space="preserve"> (Lors du contrôle supplémentaire)</t>
    </r>
  </si>
  <si>
    <t>Non</t>
  </si>
  <si>
    <r>
      <t xml:space="preserve">Suspension d'habilitation </t>
    </r>
    <r>
      <rPr>
        <i/>
        <sz val="11"/>
        <rFont val="Arial"/>
        <family val="2"/>
      </rPr>
      <t>(Contrôle supplémentaire)</t>
    </r>
  </si>
  <si>
    <t>Lors du prochain contrôle de suivi interne ou externe</t>
  </si>
  <si>
    <r>
      <t xml:space="preserve">Contrôle supplémentaire </t>
    </r>
    <r>
      <rPr>
        <i/>
        <sz val="11"/>
        <rFont val="Arial"/>
        <family val="2"/>
      </rPr>
      <t>(Lors du contrôle supplémentaire)</t>
    </r>
  </si>
  <si>
    <r>
      <t xml:space="preserve">Retrait du bénéfice du signe des animaux concernés </t>
    </r>
    <r>
      <rPr>
        <i/>
        <sz val="11"/>
        <color theme="1"/>
        <rFont val="Arial"/>
        <family val="2"/>
      </rPr>
      <t>(Contrôle supplémentaire)</t>
    </r>
  </si>
  <si>
    <t>/*</t>
  </si>
  <si>
    <t>idem PC volailles LR</t>
  </si>
  <si>
    <t>Contrôle documentaire sur la base des éléments transmis</t>
  </si>
  <si>
    <r>
      <rPr>
        <sz val="16"/>
        <color theme="3" tint="-0.249977111117893"/>
        <rFont val="Cambria"/>
        <family val="1"/>
        <scheme val="major"/>
      </rPr>
      <t xml:space="preserve">B - </t>
    </r>
    <r>
      <rPr>
        <u/>
        <sz val="16"/>
        <color theme="3" tint="-0.249977111117893"/>
        <rFont val="Cambria"/>
        <family val="1"/>
        <scheme val="major"/>
      </rPr>
      <t xml:space="preserve">MODALITES D'HABILITATION DES OPERATEURS
</t>
    </r>
    <r>
      <rPr>
        <sz val="11"/>
        <rFont val="Arial"/>
        <family val="2"/>
      </rPr>
      <t xml:space="preserve">
</t>
    </r>
  </si>
  <si>
    <r>
      <rPr>
        <sz val="16"/>
        <color theme="3" tint="-0.249977111117893"/>
        <rFont val="Cambria"/>
        <family val="1"/>
        <scheme val="major"/>
      </rPr>
      <t xml:space="preserve">E - </t>
    </r>
    <r>
      <rPr>
        <u/>
        <sz val="16"/>
        <color theme="3" tint="-0.249977111117893"/>
        <rFont val="Cambria"/>
        <family val="1"/>
        <scheme val="major"/>
      </rPr>
      <t xml:space="preserve">TRAITEMENT DES MANQUEMENTS SPECIFIQUES 
</t>
    </r>
    <r>
      <rPr>
        <sz val="11"/>
        <rFont val="Arial"/>
        <family val="2"/>
      </rPr>
      <t>Manquements opérateurs :</t>
    </r>
    <r>
      <rPr>
        <sz val="11"/>
        <color theme="1"/>
        <rFont val="Calibri"/>
        <family val="1"/>
        <scheme val="minor"/>
      </rPr>
      <t xml:space="preserve">
</t>
    </r>
    <r>
      <rPr>
        <sz val="11"/>
        <color theme="1"/>
        <rFont val="Arial"/>
        <family val="2"/>
      </rPr>
      <t xml:space="preserve">
*En cas de récurrence, il convient de se référer aux dispositions prévues dans le cadre du suivi </t>
    </r>
  </si>
  <si>
    <t>S11</t>
  </si>
  <si>
    <r>
      <rPr>
        <u/>
        <sz val="11"/>
        <color theme="1"/>
        <rFont val="Calibri"/>
        <family val="2"/>
        <scheme val="minor"/>
      </rPr>
      <t>Opérateurs PC en vigueur :</t>
    </r>
    <r>
      <rPr>
        <sz val="11"/>
        <color theme="1"/>
        <rFont val="Calibri"/>
        <family val="2"/>
        <scheme val="minor"/>
      </rPr>
      <t xml:space="preserve">
</t>
    </r>
    <r>
      <rPr>
        <sz val="11"/>
        <color rgb="FF00B050"/>
        <rFont val="Calibri"/>
        <family val="2"/>
        <scheme val="minor"/>
      </rPr>
      <t>- Producteurs
- Transformateurs</t>
    </r>
  </si>
  <si>
    <r>
      <rPr>
        <sz val="14"/>
        <color theme="3" tint="0.39997558519241921"/>
        <rFont val="Cambria"/>
        <family val="1"/>
        <scheme val="major"/>
      </rPr>
      <t xml:space="preserve">2. </t>
    </r>
    <r>
      <rPr>
        <u/>
        <sz val="14"/>
        <color theme="3" tint="0.39997558519241921"/>
        <rFont val="Cambria"/>
        <family val="1"/>
        <scheme val="major"/>
      </rPr>
      <t>Répartition des points de contrôle</t>
    </r>
    <r>
      <rPr>
        <u/>
        <sz val="14"/>
        <color theme="3" tint="0.39994506668294322"/>
        <rFont val="Cambria"/>
        <family val="1"/>
        <scheme val="major"/>
      </rPr>
      <t xml:space="preserve"> et documents à tenir par les opérateurs</t>
    </r>
    <r>
      <rPr>
        <sz val="11"/>
        <color theme="1"/>
        <rFont val="Arial"/>
        <family val="2"/>
      </rPr>
      <t xml:space="preserve">
Durée minimum de conservation des documents relatifs aux autocontrôles : </t>
    </r>
    <r>
      <rPr>
        <sz val="11"/>
        <color rgb="FFFF0000"/>
        <rFont val="Arial"/>
        <family val="2"/>
      </rPr>
      <t>2 ans</t>
    </r>
    <r>
      <rPr>
        <sz val="11"/>
        <color theme="1"/>
        <rFont val="Arial"/>
        <family val="2"/>
      </rPr>
      <t xml:space="preserve">
</t>
    </r>
  </si>
  <si>
    <t>Producteurs</t>
  </si>
  <si>
    <t>ODG</t>
  </si>
  <si>
    <t>S1</t>
  </si>
  <si>
    <t>Texture du sol</t>
  </si>
  <si>
    <t>Rotation des cultures</t>
  </si>
  <si>
    <t>Variété utilisée</t>
  </si>
  <si>
    <t>Producteur</t>
  </si>
  <si>
    <t>S10</t>
  </si>
  <si>
    <t>Sélection des variétés</t>
  </si>
  <si>
    <r>
      <rPr>
        <sz val="16"/>
        <color theme="3" tint="-0.249977111117893"/>
        <rFont val="Cambria"/>
        <family val="1"/>
        <scheme val="major"/>
      </rPr>
      <t xml:space="preserve">C - </t>
    </r>
    <r>
      <rPr>
        <u/>
        <sz val="16"/>
        <color theme="3" tint="-0.249977111117893"/>
        <rFont val="Cambria"/>
        <family val="1"/>
        <scheme val="major"/>
      </rPr>
      <t>MODALITES D'EVALUATION DE L'ODG</t>
    </r>
    <r>
      <rPr>
        <sz val="16"/>
        <color theme="1"/>
        <rFont val="Cambria"/>
        <family val="1"/>
        <scheme val="major"/>
      </rPr>
      <t xml:space="preserve">
</t>
    </r>
    <r>
      <rPr>
        <sz val="11"/>
        <color theme="1"/>
        <rFont val="Calibri"/>
        <family val="2"/>
        <scheme val="minor"/>
      </rPr>
      <t xml:space="preserve">
</t>
    </r>
    <r>
      <rPr>
        <sz val="11"/>
        <color theme="1"/>
        <rFont val="Arial"/>
        <family val="2"/>
      </rPr>
      <t xml:space="preserve">Durée minimum de conservation des documents relatifs au contrôle interne : 5 ans.
</t>
    </r>
  </si>
  <si>
    <t>PPC</t>
  </si>
  <si>
    <t>Variété cultivée</t>
  </si>
  <si>
    <r>
      <rPr>
        <u/>
        <sz val="16"/>
        <color theme="3" tint="-0.249977111117893"/>
        <rFont val="Cambria"/>
        <family val="1"/>
        <scheme val="major"/>
      </rPr>
      <t xml:space="preserve">
</t>
    </r>
    <r>
      <rPr>
        <sz val="11"/>
        <rFont val="Arial"/>
        <family val="2"/>
      </rPr>
      <t xml:space="preserve">Manquements ODG : </t>
    </r>
    <r>
      <rPr>
        <sz val="16"/>
        <color theme="1"/>
        <rFont val="Cambria"/>
        <family val="1"/>
        <scheme val="major"/>
      </rPr>
      <t xml:space="preserve">
</t>
    </r>
  </si>
  <si>
    <t>Retrait du bénéfice du signe</t>
  </si>
  <si>
    <t>Durée d'interculture insuffisante</t>
  </si>
  <si>
    <t>Utilisation d'une variété non inscrite</t>
  </si>
  <si>
    <t>Lors de la prochaine évaluation</t>
  </si>
  <si>
    <t>S1 à S3</t>
  </si>
  <si>
    <t>Référencement des parcelles</t>
  </si>
  <si>
    <t>Mise en place d'une liste des parcelles référencées</t>
  </si>
  <si>
    <t>Absence de liste des parcelles référencées</t>
  </si>
  <si>
    <t>Refus temporaire de certification</t>
  </si>
  <si>
    <t>Contrôle documentaire supplémentaire préalable à l'octroi du certificat</t>
  </si>
  <si>
    <t>Refus de certification</t>
  </si>
  <si>
    <t>Défaut de tenue à jour de la liste des parcelles référencées</t>
  </si>
  <si>
    <r>
      <t xml:space="preserve">Evaluation supplémentaire </t>
    </r>
    <r>
      <rPr>
        <i/>
        <sz val="11"/>
        <color rgb="FFFF0000"/>
        <rFont val="Arial"/>
        <family val="2"/>
      </rPr>
      <t>(Lors de l'évaluation supplémentaire)</t>
    </r>
  </si>
  <si>
    <r>
      <t xml:space="preserve">Suspension de certification </t>
    </r>
    <r>
      <rPr>
        <i/>
        <sz val="11"/>
        <color rgb="FFFF0000"/>
        <rFont val="Arial"/>
        <family val="2"/>
      </rPr>
      <t>(Lors de l'évaluation supplémentaire)</t>
    </r>
  </si>
  <si>
    <t>1 contrôle par an par producteur</t>
  </si>
  <si>
    <t>Situation géographique de la parcelle</t>
  </si>
  <si>
    <t>Enregistrement des références des parcelles sélectionnées sur la fiche de culture</t>
  </si>
  <si>
    <t>Densité de plantation</t>
  </si>
  <si>
    <t>Plantation</t>
  </si>
  <si>
    <t>Enregistrement sur la fiche parcellaire de la densité de plantation et conservation du bon de livraison ou de la facture des plants utilisés</t>
  </si>
  <si>
    <r>
      <t xml:space="preserve">Contrôle documentaire de la quantité de plants utilisés par rapport à la surface de la parcelle
</t>
    </r>
    <r>
      <rPr>
        <i/>
        <sz val="11"/>
        <rFont val="Arial"/>
        <family val="2"/>
      </rPr>
      <t>Fiche parcellaire et bon de livraison ou facture des plants</t>
    </r>
  </si>
  <si>
    <t>Triage</t>
  </si>
  <si>
    <t>Calibrage</t>
  </si>
  <si>
    <t>Producteur
Fumeur</t>
  </si>
  <si>
    <r>
      <t xml:space="preserve">Contrôle documentaire des conditions de validation annuelle de la liste des variétés utilisables et de sa diffusion aux opérateurs et à l'organisme de contrôle
</t>
    </r>
    <r>
      <rPr>
        <i/>
        <sz val="11"/>
        <color theme="1"/>
        <rFont val="Arial"/>
        <family val="2"/>
      </rPr>
      <t>Liste des variétés utilisables</t>
    </r>
  </si>
  <si>
    <t>Défaut de validation ou de diffusion de la liste des variétés utilisables</t>
  </si>
  <si>
    <t>Sélection d'une parcelle en dehors de la zone géographique</t>
  </si>
  <si>
    <r>
      <t xml:space="preserve">Avertissement </t>
    </r>
    <r>
      <rPr>
        <i/>
        <sz val="11"/>
        <rFont val="Arial"/>
        <family val="2"/>
      </rPr>
      <t>(Lors du prochain contrôle de suivi interne ou externe)</t>
    </r>
  </si>
  <si>
    <t>Non respect des critères de maturité à la récolte</t>
  </si>
  <si>
    <t>Non respect de l'aire géographique</t>
  </si>
  <si>
    <r>
      <t xml:space="preserve">Contrôle visuel et documentaire de l'implantation géographique des parcelles sélectionnées
</t>
    </r>
    <r>
      <rPr>
        <i/>
        <sz val="11"/>
        <rFont val="Arial"/>
        <family val="2"/>
      </rPr>
      <t>Fiche parcellaire</t>
    </r>
  </si>
  <si>
    <r>
      <rPr>
        <b/>
        <sz val="12"/>
        <color theme="1"/>
        <rFont val="Cambria"/>
        <family val="1"/>
        <scheme val="major"/>
      </rPr>
      <t>DISPOSITIONS DE CONTRÔLE SPECIFIQUES</t>
    </r>
    <r>
      <rPr>
        <b/>
        <sz val="11"/>
        <color theme="1"/>
        <rFont val="Cambria"/>
        <family val="1"/>
        <scheme val="major"/>
      </rPr>
      <t xml:space="preserve">
</t>
    </r>
    <r>
      <rPr>
        <sz val="20"/>
        <color theme="1"/>
        <rFont val="Cambria"/>
        <family val="1"/>
        <scheme val="major"/>
      </rPr>
      <t xml:space="preserve">
</t>
    </r>
    <r>
      <rPr>
        <b/>
        <sz val="20"/>
        <rFont val="Cambria"/>
        <family val="1"/>
        <scheme val="major"/>
      </rPr>
      <t>Melon du Haut-Poitou</t>
    </r>
    <r>
      <rPr>
        <b/>
        <sz val="11"/>
        <rFont val="Cambria"/>
        <family val="1"/>
        <scheme val="major"/>
      </rPr>
      <t xml:space="preserve">
</t>
    </r>
    <r>
      <rPr>
        <b/>
        <sz val="16"/>
        <rFont val="Cambria"/>
        <family val="1"/>
        <scheme val="major"/>
      </rPr>
      <t xml:space="preserve">INDICATION GEOGRAPHIQUE PROTEGEE
</t>
    </r>
  </si>
  <si>
    <t>Le présent document précise les modalités de contrôle du cahier des charges Melon du Haut-Poitou bénéficiant du signe Indication Géographique Protégée de l’ODG Syndicat des Producteurs de Melon du Haut-Poitou. Certipaq a été choisi par l’ODG pour assurer le contrôle du cahier des charges de ce produit.
Le contrôle du respect du cahier des charges est organisé par le plan de contrôle constitué de :
- dispositions de contrôle communes à tous SIQO (hors AB), document disponible sur le site internet de l’INAO,
- dispositions de contrôle spécifiques développées ci-après (dans le présent document).
Le plan de contrôle précise les autocontrôles réalisés par les opérateurs sur leur propre activité, les contrôles internes réalisés sous la responsabilité de l’ODG et les contrôles externes réalisés par Certipaq. 
Il prévoit les modalités de délivrance de l'habilitation reconnaissant l'aptitude de l'opérateur à satisfaire aux exigences du cahier des charges.
Le plan de contrôle prévoit les modalités de traitement des manquements et mesures associées (pouvant aller jusqu’à la suspension ou le retrait du certificat).
Tous les opérateurs ayant vocation à être inscrits dans le périmètre de certification initiale font l’objet d’une évaluation initiale par Certipaq, avec l’appui de l’ODG, en vue de leur habilitation préalablement à l’octroi de la certification par Certipaq. La certification initiale pourra être délivrée au client, dès lors qu’au moins un opérateur par catégorie nécessaire à une mise en marché du produit, aura fait l’objet d’une habilitation par Certipaq.
Lorsque toutes les conditions requises sont remplies, Certipaq délivre à l’ODG un document de certification officiel (« Certificat ») qui établit de façon claire ou permet d'identifier la portée de la certification octroyée.
Certipaq effectue les contrôles de surveillance des opérateurs tel que prévu dans le plan, dans le respect des fréquences de contrôle qui y figurent.
Certipaq assure la prise de décision de certification sur la base de toutes les informations liées aux évaluations, leur revue et toutes autres informations pertinentes.</t>
  </si>
  <si>
    <r>
      <rPr>
        <sz val="16"/>
        <color theme="3" tint="-0.249977111117893"/>
        <rFont val="Cambria"/>
        <family val="1"/>
        <scheme val="major"/>
      </rPr>
      <t xml:space="preserve">A - </t>
    </r>
    <r>
      <rPr>
        <u/>
        <sz val="16"/>
        <color theme="3" tint="-0.249977111117893"/>
        <rFont val="Cambria"/>
        <family val="1"/>
        <scheme val="major"/>
      </rPr>
      <t>APPLICATION</t>
    </r>
    <r>
      <rPr>
        <sz val="16"/>
        <color theme="1"/>
        <rFont val="Cambria"/>
        <family val="1"/>
        <scheme val="major"/>
      </rPr>
      <t xml:space="preserve">
</t>
    </r>
    <r>
      <rPr>
        <sz val="11"/>
        <color theme="1"/>
        <rFont val="Calibri"/>
        <family val="2"/>
        <scheme val="minor"/>
      </rPr>
      <t xml:space="preserve">
</t>
    </r>
    <r>
      <rPr>
        <sz val="14"/>
        <color theme="3" tint="0.39997558519241921"/>
        <rFont val="Cambria"/>
        <family val="1"/>
        <scheme val="major"/>
      </rPr>
      <t xml:space="preserve">1. </t>
    </r>
    <r>
      <rPr>
        <u/>
        <sz val="14"/>
        <color theme="3" tint="0.39997558519241921"/>
        <rFont val="Cambria"/>
        <family val="1"/>
        <scheme val="major"/>
      </rPr>
      <t>Les opérateurs</t>
    </r>
    <r>
      <rPr>
        <sz val="11"/>
        <color theme="1"/>
        <rFont val="Calibri"/>
        <family val="2"/>
        <scheme val="minor"/>
      </rPr>
      <t xml:space="preserve">
</t>
    </r>
    <r>
      <rPr>
        <sz val="11"/>
        <color theme="1"/>
        <rFont val="Arial"/>
        <family val="2"/>
      </rPr>
      <t xml:space="preserve">Les présentes dispositions de contrôle spécifiques (DCS) concernent </t>
    </r>
    <r>
      <rPr>
        <sz val="11"/>
        <rFont val="Arial"/>
        <family val="2"/>
      </rPr>
      <t xml:space="preserve">les opérateurs du cahier des charges IG 14/95 Melon du Haut Poitou dont l'organisme de défense et de gestion est le Syndicat des Producteurs de Melon du Haut-Poitou. </t>
    </r>
    <r>
      <rPr>
        <sz val="11"/>
        <color theme="1"/>
        <rFont val="Calibri"/>
        <family val="2"/>
        <scheme val="minor"/>
      </rPr>
      <t xml:space="preserve">
</t>
    </r>
    <r>
      <rPr>
        <sz val="11"/>
        <color theme="1"/>
        <rFont val="Arial"/>
        <family val="2"/>
      </rPr>
      <t xml:space="preserve">
Les catégories d'opérateurs concernées par le plan de contrôle sont les suivantes :
- Producteurs
- Stations de conditionnement
</t>
    </r>
  </si>
  <si>
    <t>Station de conditionnement</t>
  </si>
  <si>
    <t>OC</t>
  </si>
  <si>
    <r>
      <rPr>
        <sz val="16"/>
        <color theme="3" tint="-0.249977111117893"/>
        <rFont val="Cambria"/>
        <family val="1"/>
        <scheme val="major"/>
      </rPr>
      <t xml:space="preserve">D - </t>
    </r>
    <r>
      <rPr>
        <u/>
        <sz val="16"/>
        <color theme="3" tint="-0.249977111117893"/>
        <rFont val="Cambria"/>
        <family val="1"/>
        <scheme val="major"/>
      </rPr>
      <t xml:space="preserve">MISE EN OEUVRE DES CONTRÔLES </t>
    </r>
    <r>
      <rPr>
        <sz val="16"/>
        <color theme="1"/>
        <rFont val="Cambria"/>
        <family val="1"/>
        <scheme val="major"/>
      </rPr>
      <t xml:space="preserve">
</t>
    </r>
    <r>
      <rPr>
        <sz val="11"/>
        <color theme="1"/>
        <rFont val="Calibri"/>
        <family val="2"/>
        <scheme val="minor"/>
      </rPr>
      <t xml:space="preserve">
</t>
    </r>
    <r>
      <rPr>
        <sz val="14"/>
        <color theme="3" tint="0.39997558519241921"/>
        <rFont val="Cambria"/>
        <family val="1"/>
        <scheme val="major"/>
      </rPr>
      <t xml:space="preserve">1. </t>
    </r>
    <r>
      <rPr>
        <u/>
        <sz val="14"/>
        <color theme="3" tint="0.39997558519241921"/>
        <rFont val="Cambria"/>
        <family val="1"/>
        <scheme val="major"/>
      </rPr>
      <t>Répartition du contrôle interne et externe</t>
    </r>
    <r>
      <rPr>
        <sz val="11"/>
        <color theme="1"/>
        <rFont val="Calibri"/>
        <family val="2"/>
        <scheme val="minor"/>
      </rPr>
      <t xml:space="preserve">
</t>
    </r>
    <r>
      <rPr>
        <sz val="11"/>
        <color theme="1"/>
        <rFont val="Arial"/>
        <family val="2"/>
      </rPr>
      <t xml:space="preserve">
Les visites de contrôle sont réalisées en présence de l’opérateur ou de son représentant. Un délai de prévenance afin de permettre l’organisation matérielle des contrôles reste possible sans toutefois pouvoir excéder 14 jours. 
Néanmoins, 10 % de l’ensemble des contrôles externes annuels sont réalisés sans préavis.
La période de référence pour l’application des contrôles pour les opérateurs est l’année civile.
Ces fréquences sont calculées sur la base du nombre d’opérateurs habilités au début de la campagne de production de l’année N.
Les contrôles des opérateurs habilités de l'IGP Melon du Haut Poitou sont répartis entre le contrôle interne et le contrôle externe selon les fréquences suivantes :
.</t>
    </r>
    <r>
      <rPr>
        <strike/>
        <sz val="11"/>
        <color theme="1"/>
        <rFont val="Arial"/>
        <family val="2"/>
      </rPr>
      <t xml:space="preserve">
</t>
    </r>
  </si>
  <si>
    <t>40 % des producteurs habilités par an</t>
  </si>
  <si>
    <t>Contrôle qualité produit (nombre par campagne et par station) : 
-  2 contrôles jusqu'à 240 tonnes (soit 20ha) de variété Haut Poitou
-  4 contrôles jusqu'à 600 tonnes (soit 50ha) de variété Haut Poitou
-  6 contrôles au-delà</t>
  </si>
  <si>
    <t>1 contrôle par an par site (il intègre également le contrôle systématique de toute la partie relative à la production des melons en complément des aspects liés au conditionnement)</t>
  </si>
  <si>
    <t>IGP Melon du Haut-Poitou</t>
  </si>
  <si>
    <t>Parcelle située dans l'aire géographique de l'IGP</t>
  </si>
  <si>
    <t>Rotation de 5 ans minimum : le melon du Haut-Poitou ne pourra donc être cultivé sur une même parcelle avant la sixième année suivant celle de la plantation précédente</t>
  </si>
  <si>
    <r>
      <t xml:space="preserve">Contrôle documentaire de la durée entre deux cultures de melon
</t>
    </r>
    <r>
      <rPr>
        <i/>
        <sz val="11"/>
        <rFont val="Arial"/>
        <family val="2"/>
      </rPr>
      <t>Fiche parcellaire</t>
    </r>
  </si>
  <si>
    <t>Enregistrement des cultures précédentes sur la fiche parcellaire</t>
  </si>
  <si>
    <t>Les sols de l'aire géographique destinés  la production du melon du Haut-Poitou sont exclusivement des sols argilo-calcaires</t>
  </si>
  <si>
    <r>
      <t xml:space="preserve">Contrôle documentaire de la nature des sols sur carte pédologique et/ou réalisation d'un test à l'acide
</t>
    </r>
    <r>
      <rPr>
        <i/>
        <sz val="11"/>
        <rFont val="Arial"/>
        <family val="2"/>
      </rPr>
      <t>Carte pédologique</t>
    </r>
  </si>
  <si>
    <t>Variété présente sur la liste des variétés autorisées établie par l'ODG</t>
  </si>
  <si>
    <t>Enregistrement sur la fiche parcellaire des variétés cultivées et Conservation des bons de livraison ou factures des semences et des plants</t>
  </si>
  <si>
    <r>
      <t xml:space="preserve">Contrôle documentaire de la conformité des variétés utilisées
</t>
    </r>
    <r>
      <rPr>
        <i/>
        <sz val="11"/>
        <rFont val="Arial"/>
        <family val="2"/>
      </rPr>
      <t>Fiche parcellaire et bons de livraison ou factures des semences et plants</t>
    </r>
  </si>
  <si>
    <t>Semis sous serre</t>
  </si>
  <si>
    <t>Les semis sous serre sont effectués à partir du 1er mars jusqu'au 30 juin : le placement préalable sous serre dure de 10 à 30 jours</t>
  </si>
  <si>
    <t>Enregistrement permettant de retrouver le nom du producteur, le n° de serre, l'îlot de plantation, la variété semée et la date de semis</t>
  </si>
  <si>
    <r>
      <t xml:space="preserve">Contrôle documentaire du respect des dates de semis et de la durée de culture sous serre
</t>
    </r>
    <r>
      <rPr>
        <i/>
        <sz val="11"/>
        <rFont val="Arial"/>
        <family val="2"/>
      </rPr>
      <t>Fiche ou carnet de semis sous serre</t>
    </r>
  </si>
  <si>
    <t>Semis direct</t>
  </si>
  <si>
    <t>Les semis directs peuvent être effectués à partir du 10 mai jusqu'au 20 juin, avec au préalable la préparation du lit de semence.</t>
  </si>
  <si>
    <r>
      <t xml:space="preserve">Contrôle documentaire de la conformité de la date de semis et de la préparation des sols
</t>
    </r>
    <r>
      <rPr>
        <i/>
        <sz val="11"/>
        <rFont val="Arial"/>
        <family val="2"/>
      </rPr>
      <t>Fiche parcellaire</t>
    </r>
  </si>
  <si>
    <t xml:space="preserve">Enregistrement sur la fiche parcellaire de la date de semis et des travaux de préparation du lit de semence </t>
  </si>
  <si>
    <t>Préparation de la plantation</t>
  </si>
  <si>
    <t>Travail du sol préalable avec notamment :
- Préparation du lit de plantation
- Désherbage</t>
  </si>
  <si>
    <t>Enregistrement sur la fiche parcellaire des travaux de préparation de la plantation</t>
  </si>
  <si>
    <r>
      <t xml:space="preserve">Contrôle documentaire des travaux de préparation de la plantation
</t>
    </r>
    <r>
      <rPr>
        <i/>
        <sz val="11"/>
        <rFont val="Arial"/>
        <family val="2"/>
      </rPr>
      <t xml:space="preserve">Fiche parcellaire </t>
    </r>
  </si>
  <si>
    <t>Les plantations sont effectuées à partir du 20/03 jusqu'au 10/07</t>
  </si>
  <si>
    <t>Enregistrement sur la fiche parcellaire des dates de la plantation</t>
  </si>
  <si>
    <r>
      <t xml:space="preserve">Contrôle documentaire des dates de plantation
</t>
    </r>
    <r>
      <rPr>
        <i/>
        <sz val="11"/>
        <rFont val="Arial"/>
        <family val="2"/>
      </rPr>
      <t xml:space="preserve">Fiche parcellaire </t>
    </r>
  </si>
  <si>
    <t>La densité de plantation maximum est de 8000 pieds/ha</t>
  </si>
  <si>
    <t>Protection contre le gel</t>
  </si>
  <si>
    <t>Enregistrement sur la fiche parcellaire de la date de plantation et de la date d'ouverture des tunnels ou baches</t>
  </si>
  <si>
    <t>Traitements phytosanitaires</t>
  </si>
  <si>
    <t>Respect des délais avant récolte indiqués pour chaque traitement phytosanitaire</t>
  </si>
  <si>
    <t>Protection contre le gel au moyen de tunnels ou baches ajourées pendant 10 semaines maximum</t>
  </si>
  <si>
    <r>
      <t xml:space="preserve">Contrôle documentaire de la durée de maintien des protections contre le gel
</t>
    </r>
    <r>
      <rPr>
        <i/>
        <sz val="11"/>
        <rFont val="Arial"/>
        <family val="2"/>
      </rPr>
      <t>Fiche parcellaire</t>
    </r>
  </si>
  <si>
    <r>
      <t xml:space="preserve">Contrôle documentaire du respect des délais avant récolte suite traitements phytosanitaires
</t>
    </r>
    <r>
      <rPr>
        <i/>
        <sz val="11"/>
        <rFont val="Arial"/>
        <family val="2"/>
      </rPr>
      <t xml:space="preserve">Fiche parcellaire </t>
    </r>
  </si>
  <si>
    <t>Récolte à maturité</t>
  </si>
  <si>
    <t>Entre le 1er juillet et le 30 septembre</t>
  </si>
  <si>
    <t>Enregistrement des dates de récolte sur les fiches parcellaires</t>
  </si>
  <si>
    <t>Enregistrement des traitements phytosanitaires et des dates de récolte sur fiche parcellaire</t>
  </si>
  <si>
    <r>
      <t xml:space="preserve">Contrôle documentaire du respect des dates de récolte
</t>
    </r>
    <r>
      <rPr>
        <i/>
        <sz val="11"/>
        <rFont val="Arial"/>
        <family val="2"/>
      </rPr>
      <t>Fiche parcellaire</t>
    </r>
  </si>
  <si>
    <t>Mode de récolte</t>
  </si>
  <si>
    <t>Contrôle visuel de la méthode de récolte et entretien avec le producteur sur la méthode de récolte</t>
  </si>
  <si>
    <t>Mode de transport</t>
  </si>
  <si>
    <t>En palox ou en caisses de taille maximale de 120x120x90 cm - Récolte en remorque interdite</t>
  </si>
  <si>
    <t>Contrôle visuel des palox destinés  la récolte - Mesure en cas de doute</t>
  </si>
  <si>
    <t>Sélection des fruits sur la plante lors de la cueillette</t>
  </si>
  <si>
    <t>Les producteurs déteminent le moment où les melons d'une parcelle on atteint leur maturité optimale en fonction :
- de la variété utilisée (précoce, semi-précoce, de saison)
- du constat dau moins lun des trois critres suivants :
   . La couleur de l'écorce : début de virement vers le jaune
   . Le jaunissement de la feuille situé  proximité du fruit
   . le décolement du pédoncule  il se caractérise par un anneau translucide autour de la queue ou  son décollement (petite craquelure tout autour)</t>
  </si>
  <si>
    <t>Contrôle visuel de la maturité des melons récoltés sur les melons présents en station</t>
  </si>
  <si>
    <t>Rendement</t>
  </si>
  <si>
    <t>Le volume moyen de melons produits en IGP par exploitation est inférieur ou égal à 12 tonnes par hectare</t>
  </si>
  <si>
    <t>Enregistrement des quantités récoltées sur chaque parcelle et par variété</t>
  </si>
  <si>
    <r>
      <t xml:space="preserve">Contrôle documentaire des quantités récoltées en fin de campagne
</t>
    </r>
    <r>
      <rPr>
        <i/>
        <sz val="11"/>
        <rFont val="Arial"/>
        <family val="2"/>
      </rPr>
      <t>Fiche parcellaire</t>
    </r>
  </si>
  <si>
    <t>Sation de conditionnement</t>
  </si>
  <si>
    <t>Brossage des melons</t>
  </si>
  <si>
    <t>A réception sur le lieu de conditionnement les palox ou caisses sont vidés sur un tapis roulant et les melons sont brossés</t>
  </si>
  <si>
    <t>Contrôle visuel de la présence d'un dispositif de brossage sur ligne de conditionnement</t>
  </si>
  <si>
    <t>Triage manuel afin déliminer les fruits non conformes :
- Aspect entier, propre, dépourvu d'humidité extérieure ou de trace de produit de traitement, sain (exempt d'attaque dinsecte ou de maladie et indemnes de défauts graves nuisant  leur comestibilité ou  leur aspect)
- Poids compris entre 550 g minimum et 1350 g maximum,
- Ecorce de couleur verte commençant  tourner légèrement au jaune, à la couleur totalement jaune
- Absence de vitrescence de la chair
- Déclassement des melons mals formés, fendus, trop verts, présentant des marques d'attaques d'insectes et/ou de maladie</t>
  </si>
  <si>
    <t>Contrôle visuel du tri et calibrage des melons et sur produits conditionnés</t>
  </si>
  <si>
    <t>Automatique et individuel</t>
  </si>
  <si>
    <t>Contrôle visuel de la présence d'un dispositif de calibrage sur ligne de conditionnement - Mesure du poids des melons en cas de doute</t>
  </si>
  <si>
    <t>Agréeur</t>
  </si>
  <si>
    <t>Qualifié par le groupement</t>
  </si>
  <si>
    <t>Contrôle documentaire de la présence et la pertinence de l'instruction de qualification des agréeurs</t>
  </si>
  <si>
    <t>Enregistrement sur les fiches d'agréage du nom de l'agréeur</t>
  </si>
  <si>
    <t>Agréage</t>
  </si>
  <si>
    <t>Examen d'un échantillon représentatif des lots de melons triés, calibrés et conditionnés :
- Variété
- Teneur en sucre
- Absence de vitrescence des fruits,
- Homogénéité du lot de melon</t>
  </si>
  <si>
    <r>
      <t xml:space="preserve">Contrôle documentaire de la réalisation des agréages par un agréeur qualifié
</t>
    </r>
    <r>
      <rPr>
        <i/>
        <sz val="11"/>
        <rFont val="Arial"/>
        <family val="2"/>
      </rPr>
      <t>Fiche d'agréage</t>
    </r>
  </si>
  <si>
    <r>
      <t xml:space="preserve">Contrôle visuel de la conformité des melons sur un échantillon conditionné
Contrôle documentaire de la réalisation et de la conformité des agréages
</t>
    </r>
    <r>
      <rPr>
        <i/>
        <sz val="11"/>
        <rFont val="Arial"/>
        <family val="2"/>
      </rPr>
      <t>Fiche d'agréage</t>
    </r>
  </si>
  <si>
    <t>Conditionnement</t>
  </si>
  <si>
    <t>Par catégorie de calibre en plateaux monocouches alvéolés ou emballages individuels.
Les plateaux utilisés sont :
- en matériaux agréés pour le conditionnement des denrées alimentaires,
- munis d'alvéoles,
- propres et en bon état, conformément  la réglementation nationale
Chaque plateau contient entre 11 et 15 melons</t>
  </si>
  <si>
    <t>Conservation des certificats d'alimentarité des matériaux utilisés pour le conditionnement ou mention d'étiquetage des conditionnement précisant l'aptitude au contact alimentaire</t>
  </si>
  <si>
    <r>
      <t xml:space="preserve">Contrôle visuel des modalités de conditionnement
Contrôle documentaire de l'aptitude au contact alimentaire des conditionnements utilisés
</t>
    </r>
    <r>
      <rPr>
        <i/>
        <sz val="11"/>
        <rFont val="Arial"/>
        <family val="2"/>
      </rPr>
      <t>Certificat d'alimentarité ou étiquetage</t>
    </r>
  </si>
  <si>
    <t>Température comprise entre 9 et 13° C</t>
  </si>
  <si>
    <t>Stockage</t>
  </si>
  <si>
    <t>Délai d'expédition</t>
  </si>
  <si>
    <t>Au plus tard 48 heures aprs cueillette</t>
  </si>
  <si>
    <t>Enregistrement des relevés de température quotidiens ou enregistrement en continu</t>
  </si>
  <si>
    <t>Enregistrement des produits expédiés</t>
  </si>
  <si>
    <r>
      <t xml:space="preserve">Contrôle documentaire du respect des délais d'expédition
</t>
    </r>
    <r>
      <rPr>
        <i/>
        <sz val="11"/>
        <rFont val="Arial"/>
        <family val="2"/>
      </rPr>
      <t>Registre des expéditions</t>
    </r>
  </si>
  <si>
    <t>Etiquetage</t>
  </si>
  <si>
    <t>Stickage individuel des fruits</t>
  </si>
  <si>
    <t>Contrôle visuel de l'étiquetage</t>
  </si>
  <si>
    <t>Situation géographique de la station de conditionnement</t>
  </si>
  <si>
    <t>Conditionnement dans l'aire géographique de l'IGP</t>
  </si>
  <si>
    <r>
      <t xml:space="preserve">Contrôle visuel et documentaire de l'implantation géographique de la station de conditionnement
</t>
    </r>
    <r>
      <rPr>
        <i/>
        <sz val="11"/>
        <rFont val="Arial"/>
        <family val="2"/>
      </rPr>
      <t>Déclaration d'identification</t>
    </r>
  </si>
  <si>
    <t>Récolte manuelle en plusieurs passages afin de ne cueillir que les melons au stade de maturité optimale</t>
  </si>
  <si>
    <t>Nature des sols non conforme</t>
  </si>
  <si>
    <t>Non respect des conditions de semis direct</t>
  </si>
  <si>
    <t xml:space="preserve">Non respect des conditions de semis sous serre </t>
  </si>
  <si>
    <t>Non respect des règles de préparation de la plantation</t>
  </si>
  <si>
    <t>Non respect des dates de plantation</t>
  </si>
  <si>
    <t>Non respect de la densité de plantation</t>
  </si>
  <si>
    <t>Durée de maintien des protections de contre le gel non conforme</t>
  </si>
  <si>
    <t>Non respect des délias de récolte</t>
  </si>
  <si>
    <t>Non respect des dates de récolte</t>
  </si>
  <si>
    <t>Méthode de transport non conforme</t>
  </si>
  <si>
    <t>Récolte avant maturité optimale</t>
  </si>
  <si>
    <t>Rendement non conforme</t>
  </si>
  <si>
    <t>Conditionnement en dehors de l'aire</t>
  </si>
  <si>
    <t>Absence de matériel de brossage</t>
  </si>
  <si>
    <t>Absence de brossage des melons</t>
  </si>
  <si>
    <t>Règles de triage non respectées</t>
  </si>
  <si>
    <t>Absence de dispositif de calibrage</t>
  </si>
  <si>
    <t>Défaut de calibrage des melons</t>
  </si>
  <si>
    <t>Contrôle documentaire de la présence d'un  agréeur qualifié au sein de la station</t>
  </si>
  <si>
    <t>Absence d'agréeur qualifié</t>
  </si>
  <si>
    <t>Réalisation de l'agréage par un agréeur non qualifié</t>
  </si>
  <si>
    <t>Non respect des critères d'agréage</t>
  </si>
  <si>
    <t>Non respect des règles de conditionnement</t>
  </si>
  <si>
    <t>Température de stockage non conforme</t>
  </si>
  <si>
    <t>Absence de stickage individuel des fruits</t>
  </si>
  <si>
    <t>Fiche parcellaire
Carte pédologique
Bons de livraison ou factures des semences et plants
Fiche ou carnet de semis sous serre</t>
  </si>
  <si>
    <t>Déclaration d'identification
Fiche d'agréage
Certificat d'alimentarité ou étiquetage des emballages
Enregistrements de température
Registre des expéditions</t>
  </si>
  <si>
    <r>
      <t xml:space="preserve">Mesure de la température
Contrôle doumentaire des enregistrements de température
</t>
    </r>
    <r>
      <rPr>
        <i/>
        <sz val="11"/>
        <rFont val="Arial"/>
        <family val="2"/>
      </rPr>
      <t>Enregistrements de température</t>
    </r>
  </si>
  <si>
    <t>La culture du melon s'effectue dans une parcelle située dans l'aire géographique de l'IGP
Les parcelles ayant déj été mise en culture du "melon du Haut-Poitou" doivent observer une rotation de 5 ans minimum : le "Melon du Haut-Poitou" ne pourra donc être cultivé sur une même parcelle avant la sixième année suivant celle de la plantation précédente.
Les sols de l'aire géographique destinés à la production du "Melon du Haut-Poitou" sont exclusivement des sols argilo-calcaires.
La nature des sols fait l'objet par le groupement d'un examen systématique sur carte pédologique et/ou au moyen d'analyses réalisées sur le terrain</t>
  </si>
  <si>
    <t>Le "Melon du Haut-Poitou" est produit  partir de variétés étant :
- exclusivement de type Charentais jaune. Sont exclues les variétés de type Carentais vert.
- des hybrides de première génération peu sensibles à la vitrescence,
- inscrites au catalogue officiel français des variétés (semences homologuées par le centre technique de promotion et de sélection),
- inscrites sur la liste des variétés reconnues par le groupement au terme d'une procédure d'enregistrement précisée ci-dessous.
L'inscription d'une nouvelle variété respecte une procédure permettant de vérifier des critères  la fois techniques (notamment le potentiel de production, la précocité, la durée de cycle, la facilité de cueillette, la résistance/tolérance aux maladies) mais aussi les caractéristiques physiques, chimiques et organoleptiques décrites au chapitre 4 du présent cahier des charges et plus généralement, l'appartenance au type "Melon du Haut-Poitou".
une nouvelle variété ne peut donc être inscrite dans la liste des variétés reconnues par le groupement que 
- Si pendant deux campagnes de mise à l'essai sur des sols argilo-calcaires de l'aire géographique et après avis du groupement, elle satisfait aux critères évoqués ci-dessus,
- et si elle fait l'objet d'un avis favorable d'un comité de dégustation dit "comité d'experts" composé notamment de consommateurs, de personnes ayant exercé une activité dans le mponde agricole et de restaurateurs  l'exclusion de tout opérateur de l'IGP, suite à des dégustations réaisées pendant les campagnes d'essais.</t>
  </si>
  <si>
    <r>
      <t xml:space="preserve">Contrôle documentaire de la tenue à jour des parcelles référencées
</t>
    </r>
    <r>
      <rPr>
        <i/>
        <sz val="11"/>
        <color theme="1"/>
        <rFont val="Arial"/>
        <family val="2"/>
      </rPr>
      <t>Liste des parcelles référencées</t>
    </r>
  </si>
  <si>
    <r>
      <t xml:space="preserve">Contrôle documentaire de la tenue à jour de la liste des agréeurs qualifiés pour chaque station
</t>
    </r>
    <r>
      <rPr>
        <i/>
        <sz val="11"/>
        <color theme="1"/>
        <rFont val="Arial"/>
        <family val="2"/>
      </rPr>
      <t>Liste des agréeurs qualifiés</t>
    </r>
  </si>
  <si>
    <t xml:space="preserve">Absence d'instruction de qualification des agréeurs </t>
  </si>
  <si>
    <t>Défau de tenue à jour de la liste des agréeurs référencés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</si>
</sst>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Calibri"/>
      <family val="2"/>
      <scheme val="minor"/>
    </font>
    <font>
      <sz val="11"/>
      <color theme="1"/>
      <name val="Arial"/>
      <family val="2"/>
    </font>
    <font>
      <b/>
      <sz val="9"/>
      <color theme="1"/>
      <name val="Arial"/>
      <family val="2"/>
    </font>
    <font>
      <sz val="11"/>
      <color theme="1"/>
      <name val="Calibri"/>
      <family val="1"/>
      <scheme val="minor"/>
    </font>
    <font>
      <sz val="16"/>
      <color theme="3" tint="-0.249977111117893"/>
      <name val="Cambria"/>
      <family val="1"/>
      <scheme val="major"/>
    </font>
    <font>
      <u/>
      <sz val="16"/>
      <color theme="3" tint="-0.249977111117893"/>
      <name val="Cambria"/>
      <family val="1"/>
      <scheme val="major"/>
    </font>
    <font>
      <sz val="16"/>
      <color theme="1"/>
      <name val="Cambria"/>
      <family val="1"/>
      <scheme val="major"/>
    </font>
    <font>
      <sz val="14"/>
      <color theme="3" tint="0.39997558519241921"/>
      <name val="Cambria"/>
      <family val="1"/>
      <scheme val="major"/>
    </font>
    <font>
      <u/>
      <sz val="14"/>
      <color theme="3" tint="0.39997558519241921"/>
      <name val="Cambria"/>
      <family val="1"/>
      <scheme val="major"/>
    </font>
    <font>
      <sz val="11"/>
      <name val="Arial"/>
      <family val="2"/>
    </font>
    <font>
      <u/>
      <sz val="11"/>
      <color theme="1"/>
      <name val="Calibri"/>
      <family val="1"/>
      <scheme val="minor"/>
    </font>
    <font>
      <b/>
      <sz val="11"/>
      <color theme="1"/>
      <name val="Cambria"/>
      <family val="1"/>
      <scheme val="major"/>
    </font>
    <font>
      <sz val="20"/>
      <color theme="1"/>
      <name val="Cambria"/>
      <family val="1"/>
      <scheme val="major"/>
    </font>
    <font>
      <sz val="11"/>
      <color theme="1"/>
      <name val="Cambria"/>
      <family val="1"/>
      <scheme val="major"/>
    </font>
    <font>
      <b/>
      <sz val="12"/>
      <color theme="1"/>
      <name val="Cambria"/>
      <family val="1"/>
      <scheme val="major"/>
    </font>
    <font>
      <u/>
      <sz val="14"/>
      <color theme="3" tint="0.39994506668294322"/>
      <name val="Cambria"/>
      <family val="1"/>
      <scheme val="major"/>
    </font>
    <font>
      <sz val="11"/>
      <name val="Calibri"/>
      <family val="2"/>
      <scheme val="minor"/>
    </font>
    <font>
      <sz val="11"/>
      <color rgb="FFFF0000"/>
      <name val="Arial"/>
      <family val="2"/>
    </font>
    <font>
      <b/>
      <sz val="16"/>
      <name val="Cambria"/>
      <family val="1"/>
      <scheme val="major"/>
    </font>
    <font>
      <i/>
      <sz val="11"/>
      <color theme="1"/>
      <name val="Arial"/>
      <family val="2"/>
    </font>
    <font>
      <b/>
      <sz val="12"/>
      <color theme="1"/>
      <name val="Arial"/>
      <family val="2"/>
    </font>
    <font>
      <b/>
      <sz val="11"/>
      <name val="Arial"/>
      <family val="2"/>
    </font>
    <font>
      <i/>
      <sz val="9"/>
      <name val="Arial"/>
      <family val="2"/>
    </font>
    <font>
      <b/>
      <sz val="20"/>
      <name val="Cambria"/>
      <family val="1"/>
      <scheme val="major"/>
    </font>
    <font>
      <b/>
      <sz val="11"/>
      <name val="Cambria"/>
      <family val="1"/>
      <scheme val="major"/>
    </font>
    <font>
      <i/>
      <sz val="11"/>
      <name val="Arial"/>
      <family val="2"/>
    </font>
    <font>
      <u/>
      <sz val="11"/>
      <color theme="1"/>
      <name val="Calibri"/>
      <family val="2"/>
      <scheme val="minor"/>
    </font>
    <font>
      <sz val="11"/>
      <color rgb="FF00B050"/>
      <name val="Calibri"/>
      <family val="2"/>
      <scheme val="minor"/>
    </font>
    <font>
      <strike/>
      <sz val="11"/>
      <color theme="1"/>
      <name val="Arial"/>
      <family val="2"/>
    </font>
    <font>
      <sz val="8"/>
      <name val="Calibri"/>
      <family val="2"/>
      <scheme val="minor"/>
    </font>
    <font>
      <sz val="11"/>
      <color rgb="FF0070C0"/>
      <name val="Arial"/>
      <family val="2"/>
    </font>
    <font>
      <sz val="10"/>
      <color theme="1"/>
      <name val="Arial"/>
      <family val="2"/>
    </font>
    <font>
      <b/>
      <sz val="11"/>
      <color rgb="FF7030A0"/>
      <name val="Arial"/>
      <family val="2"/>
    </font>
    <font>
      <b/>
      <sz val="11"/>
      <color theme="1"/>
      <name val="Arial"/>
      <family val="2"/>
    </font>
    <font>
      <sz val="11"/>
      <color rgb="FF7030A0"/>
      <name val="Calibri"/>
      <family val="2"/>
      <scheme val="minor"/>
    </font>
    <font>
      <sz val="11"/>
      <color rgb="FFFF0000"/>
      <name val="Calibri"/>
      <family val="2"/>
      <scheme val="minor"/>
    </font>
    <font>
      <b/>
      <sz val="11"/>
      <color rgb="FFFF0000"/>
      <name val="Arial"/>
      <family val="2"/>
    </font>
    <font>
      <i/>
      <sz val="11"/>
      <color rgb="FFFF0000"/>
      <name val="Arial"/>
      <family val="2"/>
    </font>
  </fonts>
  <fills count="12">
    <fill>
      <patternFill patternType="none"/>
    </fill>
    <fill>
      <patternFill patternType="gray125"/>
    </fill>
    <fill>
      <patternFill patternType="solid">
        <fgColor theme="4"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39">
    <xf numFmtId="0" fontId="0" fillId="0" borderId="0" xfId="0"/>
    <xf numFmtId="0" fontId="1" fillId="0" borderId="0" xfId="0" applyFont="1"/>
    <xf numFmtId="0" fontId="0" fillId="0" borderId="0" xfId="0" applyAlignment="1"/>
    <xf numFmtId="0" fontId="5" fillId="0" borderId="0" xfId="0" applyFont="1" applyBorder="1" applyAlignment="1">
      <alignment horizontal="left" vertical="center"/>
    </xf>
    <xf numFmtId="0" fontId="10" fillId="0" borderId="0" xfId="0" applyFont="1" applyBorder="1" applyAlignment="1">
      <alignment wrapText="1"/>
    </xf>
    <xf numFmtId="0" fontId="1" fillId="0" borderId="0" xfId="0" applyFont="1" applyAlignment="1">
      <alignment horizontal="right" vertical="center" wrapText="1"/>
    </xf>
    <xf numFmtId="0" fontId="1" fillId="0" borderId="0" xfId="0" applyFont="1" applyAlignment="1">
      <alignment vertical="center"/>
    </xf>
    <xf numFmtId="0" fontId="0" fillId="0" borderId="0" xfId="0" applyAlignment="1">
      <alignment vertical="center"/>
    </xf>
    <xf numFmtId="0" fontId="0" fillId="0" borderId="0" xfId="0" applyAlignment="1">
      <alignment horizontal="right" vertical="center" wrapText="1"/>
    </xf>
    <xf numFmtId="0" fontId="1" fillId="0" borderId="0" xfId="0" applyFont="1" applyAlignment="1">
      <alignment horizontal="left" vertical="center"/>
    </xf>
    <xf numFmtId="0" fontId="0" fillId="0" borderId="0" xfId="0" applyNumberFormat="1"/>
    <xf numFmtId="0" fontId="1" fillId="0" borderId="0" xfId="0" applyNumberFormat="1" applyFont="1"/>
    <xf numFmtId="0" fontId="0" fillId="0" borderId="0" xfId="0" quotePrefix="1" applyNumberFormat="1"/>
    <xf numFmtId="0" fontId="2" fillId="0" borderId="0" xfId="0" applyNumberFormat="1" applyFont="1" applyBorder="1" applyAlignment="1"/>
    <xf numFmtId="0" fontId="0" fillId="0" borderId="0" xfId="0" applyNumberFormat="1" applyBorder="1"/>
    <xf numFmtId="0" fontId="0" fillId="0" borderId="0" xfId="0" applyNumberFormat="1" applyBorder="1" applyAlignment="1"/>
    <xf numFmtId="0" fontId="0" fillId="0" borderId="0" xfId="0" applyNumberFormat="1" applyAlignment="1">
      <alignment vertical="top"/>
    </xf>
    <xf numFmtId="0" fontId="0" fillId="0" borderId="0" xfId="0" applyNumberFormat="1" applyAlignment="1">
      <alignment vertical="top" wrapText="1"/>
    </xf>
    <xf numFmtId="0" fontId="0" fillId="0" borderId="0" xfId="0" applyNumberFormat="1" applyAlignment="1"/>
    <xf numFmtId="0" fontId="1" fillId="0" borderId="1" xfId="0" applyNumberFormat="1" applyFont="1" applyBorder="1"/>
    <xf numFmtId="0" fontId="1" fillId="0" borderId="1" xfId="0" applyNumberFormat="1" applyFont="1" applyBorder="1" applyAlignment="1">
      <alignment vertical="top" wrapText="1"/>
    </xf>
    <xf numFmtId="0" fontId="0" fillId="0" borderId="0" xfId="0" applyNumberFormat="1" applyAlignment="1">
      <alignment horizontal="left" vertical="top"/>
    </xf>
    <xf numFmtId="0" fontId="3" fillId="0" borderId="12" xfId="0" applyNumberFormat="1" applyFont="1" applyBorder="1" applyAlignment="1">
      <alignment vertical="top" wrapText="1"/>
    </xf>
    <xf numFmtId="0" fontId="0" fillId="0" borderId="0" xfId="0" applyNumberFormat="1" applyAlignment="1">
      <alignment horizontal="center"/>
    </xf>
    <xf numFmtId="0" fontId="0" fillId="0" borderId="0" xfId="0" applyNumberFormat="1" applyFont="1"/>
    <xf numFmtId="0" fontId="16" fillId="0" borderId="1" xfId="0" applyFont="1" applyFill="1" applyBorder="1"/>
    <xf numFmtId="0" fontId="16" fillId="0" borderId="0" xfId="0" applyFont="1" applyFill="1"/>
    <xf numFmtId="0" fontId="1" fillId="0" borderId="0" xfId="0" applyFont="1" applyAlignment="1">
      <alignment horizontal="left" vertical="center" indent="3"/>
    </xf>
    <xf numFmtId="0" fontId="1" fillId="0" borderId="0" xfId="0" quotePrefix="1" applyNumberFormat="1" applyFont="1"/>
    <xf numFmtId="0" fontId="0" fillId="9" borderId="1" xfId="0" applyFont="1" applyFill="1" applyBorder="1" applyAlignment="1">
      <alignment horizontal="left" vertical="top" wrapText="1"/>
    </xf>
    <xf numFmtId="0" fontId="1" fillId="0" borderId="1" xfId="0" applyNumberFormat="1" applyFont="1" applyFill="1" applyBorder="1" applyAlignment="1">
      <alignment horizontal="center" vertical="top" wrapText="1"/>
    </xf>
    <xf numFmtId="0" fontId="1" fillId="2" borderId="1" xfId="0" applyNumberFormat="1" applyFont="1" applyFill="1" applyBorder="1" applyAlignment="1">
      <alignment horizontal="left" vertical="center" wrapText="1"/>
    </xf>
    <xf numFmtId="0" fontId="1" fillId="8"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4" borderId="1" xfId="0" applyFont="1" applyFill="1" applyBorder="1" applyAlignment="1">
      <alignment horizontal="center" vertical="top" wrapText="1"/>
    </xf>
    <xf numFmtId="0" fontId="1" fillId="2" borderId="1" xfId="0" applyNumberFormat="1" applyFont="1" applyFill="1" applyBorder="1" applyAlignment="1">
      <alignment horizontal="center" vertical="top" wrapText="1"/>
    </xf>
    <xf numFmtId="0" fontId="9" fillId="2" borderId="1" xfId="0" applyNumberFormat="1" applyFont="1" applyFill="1" applyBorder="1" applyAlignment="1">
      <alignment horizontal="center" vertical="top" wrapText="1"/>
    </xf>
    <xf numFmtId="0" fontId="1" fillId="3" borderId="1" xfId="0" applyFont="1" applyFill="1" applyBorder="1" applyAlignment="1">
      <alignment horizontal="center" vertical="top" wrapText="1"/>
    </xf>
    <xf numFmtId="0" fontId="1" fillId="6" borderId="1" xfId="0" applyNumberFormat="1" applyFont="1" applyFill="1" applyBorder="1" applyAlignment="1">
      <alignment horizontal="center" vertical="top" wrapText="1"/>
    </xf>
    <xf numFmtId="0" fontId="9" fillId="0" borderId="1" xfId="0" applyNumberFormat="1" applyFont="1" applyFill="1" applyBorder="1" applyAlignment="1">
      <alignment horizontal="center" vertical="top" wrapText="1"/>
    </xf>
    <xf numFmtId="0" fontId="1" fillId="5" borderId="1" xfId="0" applyNumberFormat="1" applyFont="1" applyFill="1" applyBorder="1" applyAlignment="1">
      <alignment horizontal="center" vertical="top" wrapText="1"/>
    </xf>
    <xf numFmtId="0" fontId="9" fillId="5" borderId="1" xfId="0" applyNumberFormat="1" applyFont="1" applyFill="1" applyBorder="1" applyAlignment="1">
      <alignment horizontal="center" vertical="top" wrapText="1"/>
    </xf>
    <xf numFmtId="0" fontId="1" fillId="5" borderId="3" xfId="0" applyNumberFormat="1" applyFont="1" applyFill="1" applyBorder="1" applyAlignment="1">
      <alignment horizontal="center" vertical="top" wrapText="1"/>
    </xf>
    <xf numFmtId="0" fontId="1" fillId="9" borderId="1" xfId="0" applyFont="1" applyFill="1" applyBorder="1" applyAlignment="1">
      <alignment horizontal="left" vertical="top" wrapText="1"/>
    </xf>
    <xf numFmtId="0" fontId="1" fillId="0" borderId="0" xfId="0" applyNumberFormat="1" applyFont="1" applyAlignment="1">
      <alignment vertical="top" wrapText="1"/>
    </xf>
    <xf numFmtId="0" fontId="20" fillId="0" borderId="0" xfId="0" applyNumberFormat="1" applyFont="1" applyAlignment="1">
      <alignment vertical="top" wrapText="1"/>
    </xf>
    <xf numFmtId="0" fontId="1" fillId="0" borderId="1" xfId="0" applyFont="1" applyBorder="1"/>
    <xf numFmtId="0" fontId="9" fillId="0" borderId="1" xfId="0" applyFont="1" applyFill="1" applyBorder="1" applyAlignment="1">
      <alignment vertical="top" wrapText="1"/>
    </xf>
    <xf numFmtId="0" fontId="1" fillId="0" borderId="1" xfId="0" applyFont="1" applyFill="1" applyBorder="1" applyAlignment="1">
      <alignment horizontal="center" vertical="top"/>
    </xf>
    <xf numFmtId="0" fontId="1" fillId="0" borderId="1" xfId="0" quotePrefix="1" applyFont="1" applyFill="1" applyBorder="1" applyAlignment="1">
      <alignment horizontal="center" vertical="top"/>
    </xf>
    <xf numFmtId="0" fontId="9" fillId="0" borderId="1" xfId="0" applyFont="1" applyFill="1" applyBorder="1" applyAlignment="1">
      <alignment horizontal="center" vertical="top" wrapText="1"/>
    </xf>
    <xf numFmtId="0" fontId="1" fillId="0" borderId="1" xfId="0" applyFont="1" applyBorder="1" applyAlignment="1">
      <alignment horizontal="center"/>
    </xf>
    <xf numFmtId="0" fontId="9" fillId="0" borderId="1" xfId="0" quotePrefix="1" applyFont="1" applyFill="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Fill="1" applyBorder="1"/>
    <xf numFmtId="0" fontId="9" fillId="0" borderId="13" xfId="0" quotePrefix="1" applyFont="1" applyFill="1" applyBorder="1" applyAlignment="1">
      <alignment horizontal="center" vertical="top" wrapText="1"/>
    </xf>
    <xf numFmtId="0" fontId="9" fillId="0" borderId="1" xfId="0" applyFont="1" applyFill="1" applyBorder="1" applyAlignment="1">
      <alignment horizontal="left" vertical="top" wrapText="1"/>
    </xf>
    <xf numFmtId="0" fontId="9" fillId="0" borderId="2" xfId="0" applyFont="1" applyFill="1" applyBorder="1" applyAlignment="1">
      <alignment vertical="top" wrapText="1"/>
    </xf>
    <xf numFmtId="0" fontId="17" fillId="0" borderId="1" xfId="0" applyFont="1" applyBorder="1" applyAlignment="1">
      <alignment vertical="top" wrapText="1"/>
    </xf>
    <xf numFmtId="0" fontId="17" fillId="0" borderId="1" xfId="0" quotePrefix="1" applyFont="1" applyBorder="1" applyAlignment="1">
      <alignment vertical="top" wrapText="1"/>
    </xf>
    <xf numFmtId="0" fontId="17" fillId="0" borderId="1" xfId="0" applyFont="1" applyBorder="1" applyAlignment="1">
      <alignment horizontal="center" vertical="top"/>
    </xf>
    <xf numFmtId="0" fontId="17" fillId="0" borderId="1" xfId="0" applyFont="1" applyBorder="1" applyAlignment="1">
      <alignment horizontal="left" vertical="top" wrapText="1"/>
    </xf>
    <xf numFmtId="0" fontId="17" fillId="0" borderId="1" xfId="0" quotePrefix="1" applyFont="1" applyBorder="1" applyAlignment="1">
      <alignment horizontal="left" vertical="top" wrapText="1"/>
    </xf>
    <xf numFmtId="0" fontId="17" fillId="0" borderId="1" xfId="0" applyFont="1" applyBorder="1" applyAlignment="1">
      <alignment horizontal="left" vertical="top"/>
    </xf>
    <xf numFmtId="0" fontId="9" fillId="4" borderId="1" xfId="0" applyFont="1" applyFill="1" applyBorder="1" applyAlignment="1">
      <alignment horizontal="center" vertical="top" wrapText="1"/>
    </xf>
    <xf numFmtId="0" fontId="0" fillId="9" borderId="1" xfId="0" applyNumberFormat="1" applyFill="1" applyBorder="1" applyAlignment="1">
      <alignment vertical="top" wrapText="1"/>
    </xf>
    <xf numFmtId="0" fontId="1" fillId="0" borderId="1" xfId="0" applyFont="1" applyBorder="1" applyAlignment="1">
      <alignment horizontal="center" vertical="top" wrapText="1"/>
    </xf>
    <xf numFmtId="0" fontId="9" fillId="0" borderId="1" xfId="0" quotePrefix="1" applyFont="1" applyFill="1" applyBorder="1" applyAlignment="1">
      <alignment vertical="top" wrapText="1"/>
    </xf>
    <xf numFmtId="0" fontId="21" fillId="0" borderId="1" xfId="0" applyFont="1" applyFill="1" applyBorder="1" applyAlignment="1">
      <alignment vertical="top" wrapText="1"/>
    </xf>
    <xf numFmtId="0" fontId="30" fillId="9" borderId="1" xfId="0" applyFont="1" applyFill="1" applyBorder="1" applyAlignment="1">
      <alignment horizontal="left" vertical="top" wrapText="1"/>
    </xf>
    <xf numFmtId="0" fontId="9" fillId="0" borderId="1" xfId="0" applyFont="1" applyFill="1" applyBorder="1" applyAlignment="1">
      <alignment horizontal="center" vertical="top"/>
    </xf>
    <xf numFmtId="0" fontId="1" fillId="0" borderId="1" xfId="0" applyFont="1" applyBorder="1" applyAlignment="1">
      <alignment vertical="top" wrapText="1"/>
    </xf>
    <xf numFmtId="0" fontId="9" fillId="0" borderId="1" xfId="0" applyFont="1" applyBorder="1" applyAlignment="1">
      <alignment vertical="top" wrapText="1"/>
    </xf>
    <xf numFmtId="0" fontId="9" fillId="10" borderId="1" xfId="0" applyFont="1" applyFill="1" applyBorder="1" applyAlignment="1">
      <alignment vertical="top" wrapText="1"/>
    </xf>
    <xf numFmtId="0" fontId="9" fillId="10" borderId="1" xfId="0" quotePrefix="1" applyFont="1" applyFill="1" applyBorder="1" applyAlignment="1">
      <alignment horizontal="center" vertical="top" wrapText="1"/>
    </xf>
    <xf numFmtId="0" fontId="1" fillId="10" borderId="1" xfId="0" applyFont="1" applyFill="1" applyBorder="1" applyAlignment="1">
      <alignment horizontal="center" vertical="top" wrapText="1"/>
    </xf>
    <xf numFmtId="0" fontId="1" fillId="0" borderId="1" xfId="0" applyFont="1" applyBorder="1" applyAlignment="1">
      <alignment horizontal="left" vertical="top" wrapText="1"/>
    </xf>
    <xf numFmtId="0" fontId="33" fillId="0" borderId="1" xfId="0" applyFont="1" applyBorder="1" applyAlignment="1">
      <alignment vertical="top" wrapText="1"/>
    </xf>
    <xf numFmtId="0" fontId="9" fillId="0" borderId="1" xfId="0" quotePrefix="1" applyFont="1" applyFill="1" applyBorder="1" applyAlignment="1">
      <alignment horizontal="left" vertical="top" wrapText="1"/>
    </xf>
    <xf numFmtId="0" fontId="1" fillId="0" borderId="1" xfId="0" applyFont="1" applyFill="1" applyBorder="1" applyAlignment="1">
      <alignment horizontal="left" vertical="top" wrapText="1"/>
    </xf>
    <xf numFmtId="0" fontId="34" fillId="9" borderId="1" xfId="0" applyFont="1" applyFill="1" applyBorder="1" applyAlignment="1">
      <alignment horizontal="left" vertical="top" wrapText="1"/>
    </xf>
    <xf numFmtId="0" fontId="32" fillId="9" borderId="1" xfId="0" applyFont="1" applyFill="1" applyBorder="1" applyAlignment="1">
      <alignment horizontal="left" vertical="top" wrapText="1"/>
    </xf>
    <xf numFmtId="0" fontId="1" fillId="0" borderId="1" xfId="0" applyFont="1" applyFill="1" applyBorder="1" applyAlignment="1">
      <alignment vertical="top" wrapText="1"/>
    </xf>
    <xf numFmtId="0" fontId="9" fillId="0" borderId="1" xfId="0" applyFont="1" applyBorder="1" applyAlignment="1">
      <alignment horizontal="left" vertical="top" wrapText="1"/>
    </xf>
    <xf numFmtId="0" fontId="17" fillId="9" borderId="1" xfId="0" applyFont="1" applyFill="1" applyBorder="1" applyAlignment="1">
      <alignment horizontal="left" vertical="top" wrapText="1"/>
    </xf>
    <xf numFmtId="0" fontId="35" fillId="9" borderId="1" xfId="0" applyFont="1" applyFill="1" applyBorder="1" applyAlignment="1">
      <alignment horizontal="left" vertical="top" wrapText="1"/>
    </xf>
    <xf numFmtId="0" fontId="9" fillId="11" borderId="1" xfId="0" applyFont="1" applyFill="1" applyBorder="1" applyAlignment="1">
      <alignment vertical="top" wrapText="1"/>
    </xf>
    <xf numFmtId="0" fontId="9" fillId="11" borderId="1" xfId="0" applyFont="1" applyFill="1" applyBorder="1"/>
    <xf numFmtId="0" fontId="36" fillId="11" borderId="1" xfId="0" applyFont="1" applyFill="1" applyBorder="1" applyAlignment="1">
      <alignment horizontal="left" vertical="top" wrapText="1"/>
    </xf>
    <xf numFmtId="0" fontId="16" fillId="11" borderId="0" xfId="0" applyFont="1" applyFill="1"/>
    <xf numFmtId="0" fontId="9" fillId="11" borderId="1" xfId="0" applyFont="1" applyFill="1" applyBorder="1" applyAlignment="1">
      <alignment horizontal="left" vertical="top" wrapText="1"/>
    </xf>
    <xf numFmtId="0" fontId="9" fillId="0" borderId="1" xfId="0" quotePrefix="1" applyFont="1" applyBorder="1" applyAlignment="1">
      <alignment vertical="top" wrapText="1"/>
    </xf>
    <xf numFmtId="0" fontId="31" fillId="0" borderId="0" xfId="0" applyFont="1" applyAlignment="1">
      <alignment horizontal="justify" vertical="center"/>
    </xf>
    <xf numFmtId="0" fontId="1" fillId="0" borderId="1" xfId="0" applyNumberFormat="1" applyFont="1" applyBorder="1" applyAlignment="1">
      <alignment wrapText="1"/>
    </xf>
    <xf numFmtId="0" fontId="1" fillId="0" borderId="1" xfId="0" applyNumberFormat="1" applyFont="1" applyFill="1" applyBorder="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justify" vertical="center"/>
    </xf>
    <xf numFmtId="0" fontId="1" fillId="0" borderId="0" xfId="0" applyFont="1" applyAlignment="1">
      <alignment vertical="top" wrapText="1"/>
    </xf>
    <xf numFmtId="0" fontId="33" fillId="0" borderId="1" xfId="0" applyFont="1" applyFill="1" applyBorder="1" applyAlignment="1">
      <alignment vertical="top" wrapText="1"/>
    </xf>
    <xf numFmtId="0" fontId="33" fillId="0" borderId="1" xfId="0" applyNumberFormat="1" applyFont="1" applyBorder="1" applyAlignment="1">
      <alignment vertical="top" wrapText="1"/>
    </xf>
    <xf numFmtId="0" fontId="33" fillId="0" borderId="1" xfId="0" applyNumberFormat="1" applyFont="1" applyBorder="1" applyAlignment="1">
      <alignment wrapText="1"/>
    </xf>
    <xf numFmtId="0" fontId="33" fillId="0" borderId="1" xfId="0" applyFont="1" applyBorder="1" applyAlignment="1">
      <alignment horizontal="justify" vertical="center" wrapText="1"/>
    </xf>
    <xf numFmtId="0" fontId="1" fillId="0" borderId="0" xfId="0" applyFont="1" applyAlignment="1">
      <alignment vertical="center" wrapText="1"/>
    </xf>
    <xf numFmtId="0" fontId="0" fillId="0" borderId="0" xfId="0" applyNumberFormat="1" applyFont="1" applyAlignment="1">
      <alignment vertical="top" wrapText="1"/>
    </xf>
    <xf numFmtId="0" fontId="0" fillId="0" borderId="0" xfId="0" applyNumberFormat="1" applyFont="1" applyAlignment="1">
      <alignment vertical="top"/>
    </xf>
    <xf numFmtId="0" fontId="13" fillId="7" borderId="4" xfId="0" applyNumberFormat="1" applyFont="1" applyFill="1" applyBorder="1" applyAlignment="1">
      <alignment horizontal="center" vertical="center" wrapText="1"/>
    </xf>
    <xf numFmtId="0" fontId="1" fillId="7" borderId="5" xfId="0" applyNumberFormat="1" applyFont="1" applyFill="1" applyBorder="1" applyAlignment="1">
      <alignment horizontal="center" vertical="center" wrapText="1"/>
    </xf>
    <xf numFmtId="0" fontId="1" fillId="7" borderId="6" xfId="0" applyNumberFormat="1" applyFont="1" applyFill="1" applyBorder="1" applyAlignment="1">
      <alignment horizontal="center" vertical="center" wrapText="1"/>
    </xf>
    <xf numFmtId="0" fontId="1" fillId="7" borderId="7" xfId="0" applyNumberFormat="1" applyFont="1" applyFill="1" applyBorder="1" applyAlignment="1">
      <alignment horizontal="center" vertical="center" wrapText="1"/>
    </xf>
    <xf numFmtId="0" fontId="1" fillId="7" borderId="0" xfId="0" applyNumberFormat="1" applyFont="1" applyFill="1" applyBorder="1" applyAlignment="1">
      <alignment horizontal="center" vertical="center" wrapText="1"/>
    </xf>
    <xf numFmtId="0" fontId="1" fillId="7" borderId="8" xfId="0" applyNumberFormat="1" applyFont="1" applyFill="1" applyBorder="1" applyAlignment="1">
      <alignment horizontal="center" vertical="center" wrapText="1"/>
    </xf>
    <xf numFmtId="0" fontId="1" fillId="7" borderId="9" xfId="0" applyNumberFormat="1" applyFont="1" applyFill="1" applyBorder="1" applyAlignment="1">
      <alignment horizontal="center" vertical="center" wrapText="1"/>
    </xf>
    <xf numFmtId="0" fontId="1" fillId="7" borderId="10" xfId="0" applyNumberFormat="1" applyFont="1" applyFill="1" applyBorder="1" applyAlignment="1">
      <alignment horizontal="center" vertical="center" wrapText="1"/>
    </xf>
    <xf numFmtId="0" fontId="1" fillId="7" borderId="11" xfId="0" applyNumberFormat="1" applyFont="1" applyFill="1" applyBorder="1" applyAlignment="1">
      <alignment horizontal="center" vertical="center" wrapText="1"/>
    </xf>
    <xf numFmtId="0" fontId="4" fillId="0" borderId="0" xfId="0" applyNumberFormat="1" applyFont="1" applyBorder="1" applyAlignment="1">
      <alignment horizontal="left" vertical="top" wrapText="1"/>
    </xf>
    <xf numFmtId="0" fontId="3" fillId="0" borderId="0" xfId="0" applyNumberFormat="1" applyFont="1" applyBorder="1" applyAlignment="1">
      <alignment horizontal="left" vertical="top" wrapText="1"/>
    </xf>
    <xf numFmtId="0" fontId="9" fillId="0" borderId="0" xfId="0" applyNumberFormat="1" applyFont="1" applyFill="1" applyBorder="1" applyAlignment="1">
      <alignment horizontal="justify" vertical="justify" wrapText="1"/>
    </xf>
    <xf numFmtId="0" fontId="1" fillId="0" borderId="0" xfId="0" quotePrefix="1" applyNumberFormat="1" applyFont="1" applyAlignment="1">
      <alignment horizontal="left" wrapText="1"/>
    </xf>
    <xf numFmtId="0" fontId="1" fillId="2" borderId="3" xfId="0" applyNumberFormat="1" applyFont="1" applyFill="1" applyBorder="1" applyAlignment="1">
      <alignment horizontal="left" vertical="center" wrapText="1"/>
    </xf>
    <xf numFmtId="0" fontId="1" fillId="2" borderId="13" xfId="0" applyNumberFormat="1" applyFont="1" applyFill="1" applyBorder="1" applyAlignment="1">
      <alignment horizontal="left" vertical="center" wrapText="1"/>
    </xf>
    <xf numFmtId="0" fontId="1" fillId="0" borderId="2" xfId="0" applyNumberFormat="1" applyFont="1" applyBorder="1" applyAlignment="1">
      <alignment vertical="top" wrapText="1"/>
    </xf>
    <xf numFmtId="0" fontId="1" fillId="0" borderId="15" xfId="0" applyNumberFormat="1" applyFont="1" applyBorder="1" applyAlignment="1">
      <alignment vertical="top" wrapText="1"/>
    </xf>
    <xf numFmtId="0" fontId="1" fillId="0" borderId="16" xfId="0" applyNumberFormat="1" applyFont="1" applyBorder="1" applyAlignment="1">
      <alignment vertical="top" wrapText="1"/>
    </xf>
    <xf numFmtId="0" fontId="1" fillId="0" borderId="2" xfId="0" applyFont="1" applyBorder="1" applyAlignment="1">
      <alignment horizontal="justify" vertical="top" wrapText="1"/>
    </xf>
    <xf numFmtId="0" fontId="1" fillId="0" borderId="15" xfId="0" applyFont="1" applyBorder="1" applyAlignment="1">
      <alignment horizontal="justify" vertical="top"/>
    </xf>
    <xf numFmtId="0" fontId="1" fillId="0" borderId="16" xfId="0" applyFont="1" applyBorder="1" applyAlignment="1">
      <alignment horizontal="justify" vertical="top"/>
    </xf>
    <xf numFmtId="0" fontId="3" fillId="0" borderId="12" xfId="0" applyNumberFormat="1" applyFont="1" applyBorder="1" applyAlignment="1">
      <alignment horizontal="left" vertical="top" wrapText="1"/>
    </xf>
    <xf numFmtId="0" fontId="22" fillId="0" borderId="14" xfId="0" applyNumberFormat="1" applyFont="1" applyBorder="1" applyAlignment="1">
      <alignment horizontal="left" vertical="top" wrapText="1"/>
    </xf>
    <xf numFmtId="0" fontId="3" fillId="0" borderId="12" xfId="0" applyNumberFormat="1" applyFont="1" applyBorder="1" applyAlignment="1">
      <alignment horizontal="justify" vertical="top" wrapText="1"/>
    </xf>
    <xf numFmtId="0" fontId="7" fillId="0" borderId="12" xfId="0" applyNumberFormat="1" applyFont="1" applyBorder="1" applyAlignment="1">
      <alignment horizontal="left" vertical="top" wrapText="1"/>
    </xf>
    <xf numFmtId="0" fontId="21" fillId="0" borderId="2" xfId="0" applyFont="1" applyFill="1" applyBorder="1" applyAlignment="1">
      <alignment vertical="top" wrapText="1"/>
    </xf>
    <xf numFmtId="0" fontId="1" fillId="0" borderId="2" xfId="0" applyFont="1" applyBorder="1"/>
    <xf numFmtId="0" fontId="9" fillId="0" borderId="2" xfId="0" applyFont="1" applyBorder="1" applyAlignment="1">
      <alignment horizontal="center" vertical="top" wrapText="1"/>
    </xf>
    <xf numFmtId="0" fontId="17" fillId="0" borderId="2" xfId="0" applyFont="1" applyBorder="1" applyAlignment="1">
      <alignment vertical="top" wrapText="1"/>
    </xf>
    <xf numFmtId="0" fontId="1" fillId="0" borderId="2" xfId="0" applyFont="1" applyBorder="1" applyAlignment="1">
      <alignment vertical="top" wrapText="1"/>
    </xf>
    <xf numFmtId="0" fontId="17" fillId="0" borderId="2" xfId="0" quotePrefix="1" applyFont="1" applyBorder="1" applyAlignment="1">
      <alignment vertical="top" wrapText="1"/>
    </xf>
    <xf numFmtId="0" fontId="17" fillId="0" borderId="2" xfId="0" applyFont="1" applyBorder="1" applyAlignment="1">
      <alignment horizontal="center" vertical="top"/>
    </xf>
    <xf numFmtId="0" fontId="1" fillId="0" borderId="2" xfId="0" applyFont="1" applyBorder="1" applyAlignment="1">
      <alignment horizontal="center"/>
    </xf>
    <xf numFmtId="0" fontId="1" fillId="9" borderId="2"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colors>
    <mruColors>
      <color rgb="FFFFFFCC"/>
      <color rgb="FFC489FF"/>
      <color rgb="FFA38E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698500</xdr:colOff>
      <xdr:row>22</xdr:row>
      <xdr:rowOff>31752</xdr:rowOff>
    </xdr:from>
    <xdr:to>
      <xdr:col>5</xdr:col>
      <xdr:colOff>695356</xdr:colOff>
      <xdr:row>31</xdr:row>
      <xdr:rowOff>43733</xdr:rowOff>
    </xdr:to>
    <xdr:pic>
      <xdr:nvPicPr>
        <xdr:cNvPr id="2" name="Image 1">
          <a:extLst>
            <a:ext uri="{FF2B5EF4-FFF2-40B4-BE49-F238E27FC236}">
              <a16:creationId xmlns:a16="http://schemas.microsoft.com/office/drawing/2014/main" id="{2BD1D8E2-CDB9-41D6-96F2-BCDA70D635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4420" y="4062732"/>
          <a:ext cx="2549225" cy="16141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85296"/>
      </a:hlink>
      <a:folHlink>
        <a:srgbClr val="99336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H45"/>
  <sheetViews>
    <sheetView tabSelected="1" view="pageLayout" zoomScaleNormal="100" workbookViewId="0">
      <selection activeCell="F4" sqref="F4"/>
    </sheetView>
  </sheetViews>
  <sheetFormatPr baseColWidth="10" defaultColWidth="11.5703125" defaultRowHeight="15" x14ac:dyDescent="0.25"/>
  <cols>
    <col min="1" max="1" width="11.5703125" style="10"/>
    <col min="2" max="2" width="8.85546875" style="10" customWidth="1"/>
    <col min="3" max="7" width="11.5703125" style="10"/>
    <col min="8" max="8" width="14.7109375" style="10" customWidth="1"/>
    <col min="9" max="16384" width="11.5703125" style="10"/>
  </cols>
  <sheetData>
    <row r="8" spans="2:8" ht="7.5" customHeight="1" thickBot="1" x14ac:dyDescent="0.3"/>
    <row r="9" spans="2:8" ht="14.65" customHeight="1" x14ac:dyDescent="0.25">
      <c r="B9" s="105" t="s">
        <v>161</v>
      </c>
      <c r="C9" s="106"/>
      <c r="D9" s="106"/>
      <c r="E9" s="106"/>
      <c r="F9" s="106"/>
      <c r="G9" s="106"/>
      <c r="H9" s="107"/>
    </row>
    <row r="10" spans="2:8" x14ac:dyDescent="0.25">
      <c r="B10" s="108"/>
      <c r="C10" s="109"/>
      <c r="D10" s="109"/>
      <c r="E10" s="109"/>
      <c r="F10" s="109"/>
      <c r="G10" s="109"/>
      <c r="H10" s="110"/>
    </row>
    <row r="11" spans="2:8" x14ac:dyDescent="0.25">
      <c r="B11" s="108"/>
      <c r="C11" s="109"/>
      <c r="D11" s="109"/>
      <c r="E11" s="109"/>
      <c r="F11" s="109"/>
      <c r="G11" s="109"/>
      <c r="H11" s="110"/>
    </row>
    <row r="12" spans="2:8" x14ac:dyDescent="0.25">
      <c r="B12" s="108"/>
      <c r="C12" s="109"/>
      <c r="D12" s="109"/>
      <c r="E12" s="109"/>
      <c r="F12" s="109"/>
      <c r="G12" s="109"/>
      <c r="H12" s="110"/>
    </row>
    <row r="13" spans="2:8" x14ac:dyDescent="0.25">
      <c r="B13" s="108"/>
      <c r="C13" s="109"/>
      <c r="D13" s="109"/>
      <c r="E13" s="109"/>
      <c r="F13" s="109"/>
      <c r="G13" s="109"/>
      <c r="H13" s="110"/>
    </row>
    <row r="14" spans="2:8" x14ac:dyDescent="0.25">
      <c r="B14" s="108"/>
      <c r="C14" s="109"/>
      <c r="D14" s="109"/>
      <c r="E14" s="109"/>
      <c r="F14" s="109"/>
      <c r="G14" s="109"/>
      <c r="H14" s="110"/>
    </row>
    <row r="15" spans="2:8" x14ac:dyDescent="0.25">
      <c r="B15" s="108"/>
      <c r="C15" s="109"/>
      <c r="D15" s="109"/>
      <c r="E15" s="109"/>
      <c r="F15" s="109"/>
      <c r="G15" s="109"/>
      <c r="H15" s="110"/>
    </row>
    <row r="16" spans="2:8" x14ac:dyDescent="0.25">
      <c r="B16" s="108"/>
      <c r="C16" s="109"/>
      <c r="D16" s="109"/>
      <c r="E16" s="109"/>
      <c r="F16" s="109"/>
      <c r="G16" s="109"/>
      <c r="H16" s="110"/>
    </row>
    <row r="17" spans="2:8" x14ac:dyDescent="0.25">
      <c r="B17" s="108"/>
      <c r="C17" s="109"/>
      <c r="D17" s="109"/>
      <c r="E17" s="109"/>
      <c r="F17" s="109"/>
      <c r="G17" s="109"/>
      <c r="H17" s="110"/>
    </row>
    <row r="18" spans="2:8" ht="22.5" customHeight="1" thickBot="1" x14ac:dyDescent="0.3">
      <c r="B18" s="111"/>
      <c r="C18" s="112"/>
      <c r="D18" s="112"/>
      <c r="E18" s="112"/>
      <c r="F18" s="112"/>
      <c r="G18" s="112"/>
      <c r="H18" s="113"/>
    </row>
    <row r="36" spans="2:7" x14ac:dyDescent="0.25">
      <c r="B36" s="11"/>
    </row>
    <row r="37" spans="2:7" x14ac:dyDescent="0.25">
      <c r="C37" s="12"/>
    </row>
    <row r="38" spans="2:7" x14ac:dyDescent="0.25">
      <c r="C38" s="12"/>
    </row>
    <row r="39" spans="2:7" x14ac:dyDescent="0.25">
      <c r="C39" s="12"/>
    </row>
    <row r="42" spans="2:7" s="14" customFormat="1" x14ac:dyDescent="0.25">
      <c r="B42" s="13"/>
      <c r="C42" s="13"/>
      <c r="D42" s="13"/>
      <c r="E42" s="13"/>
      <c r="F42" s="13"/>
      <c r="G42" s="13"/>
    </row>
    <row r="43" spans="2:7" s="14" customFormat="1" x14ac:dyDescent="0.25">
      <c r="B43" s="15"/>
      <c r="C43" s="15"/>
      <c r="D43" s="15"/>
      <c r="E43" s="15"/>
      <c r="F43" s="15"/>
      <c r="G43" s="15"/>
    </row>
    <row r="44" spans="2:7" s="14" customFormat="1" x14ac:dyDescent="0.25">
      <c r="B44" s="15"/>
      <c r="C44" s="15"/>
      <c r="D44" s="15"/>
      <c r="E44" s="15"/>
      <c r="F44" s="15"/>
      <c r="G44" s="15"/>
    </row>
    <row r="45" spans="2:7" s="14" customFormat="1" x14ac:dyDescent="0.25">
      <c r="B45" s="15"/>
      <c r="C45" s="15"/>
      <c r="D45" s="15"/>
      <c r="E45" s="15"/>
      <c r="F45" s="15"/>
      <c r="G45" s="15"/>
    </row>
  </sheetData>
  <mergeCells count="1">
    <mergeCell ref="B9:H18"/>
  </mergeCells>
  <printOptions horizontalCentered="1"/>
  <pageMargins left="0.23622047244094491" right="0.27559055118110237" top="1.3385826771653544" bottom="0.74803149606299213" header="0.31496062992125984" footer="0.31496062992125984"/>
  <pageSetup paperSize="9" scale="94" fitToHeight="0" orientation="portrait" r:id="rId1"/>
  <headerFooter>
    <oddHeader>&amp;L&amp;G&amp;C&amp;"Arial,Gras"&amp;14DISPOSITIONS DE CONTRÔLE SPECIFIQUES&amp;"Arial,Normal"&amp;11
---------------
&amp;K000000Melon du Haut-Poitou
IG 14/95&amp;R&amp;"Arial,Gras"PC &amp;K000000IG 461 V02&amp;K01+000
&amp;KFF0000Emission : 22/02/2021&amp;K01+000
&amp;"Arial,Normal"Page &amp;P / &amp;N</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S36"/>
  <sheetViews>
    <sheetView topLeftCell="B1" zoomScale="60" zoomScaleNormal="60" workbookViewId="0">
      <selection activeCell="B1" sqref="B1:N1"/>
    </sheetView>
  </sheetViews>
  <sheetFormatPr baseColWidth="10" defaultColWidth="11.5703125" defaultRowHeight="15" x14ac:dyDescent="0.25"/>
  <cols>
    <col min="1" max="1" width="6.85546875" style="10" customWidth="1"/>
    <col min="2" max="2" width="13.85546875" style="10" customWidth="1"/>
    <col min="3" max="3" width="8.85546875" style="10" customWidth="1"/>
    <col min="4" max="4" width="13.7109375" style="10" hidden="1" customWidth="1"/>
    <col min="5" max="5" width="11.5703125" style="10" customWidth="1"/>
    <col min="6" max="6" width="58.85546875" style="17" customWidth="1"/>
    <col min="7" max="7" width="5.28515625" style="23" customWidth="1"/>
    <col min="8" max="8" width="31.7109375" style="17" customWidth="1"/>
    <col min="9" max="9" width="11.42578125" style="17" customWidth="1"/>
    <col min="10" max="10" width="11.28515625" style="17" customWidth="1"/>
    <col min="11" max="12" width="22.42578125" style="17" customWidth="1"/>
    <col min="13" max="14" width="23.7109375" style="17" customWidth="1"/>
    <col min="15" max="16" width="11.5703125" style="10"/>
    <col min="17" max="18" width="0" style="10" hidden="1" customWidth="1"/>
    <col min="19" max="19" width="30.140625" style="10" customWidth="1"/>
    <col min="20" max="16384" width="11.5703125" style="10"/>
  </cols>
  <sheetData>
    <row r="1" spans="1:19" ht="98.45" customHeight="1" x14ac:dyDescent="0.25">
      <c r="B1" s="126" t="s">
        <v>113</v>
      </c>
      <c r="C1" s="126"/>
      <c r="D1" s="126"/>
      <c r="E1" s="126"/>
      <c r="F1" s="126"/>
      <c r="G1" s="126"/>
      <c r="H1" s="126"/>
      <c r="I1" s="126"/>
      <c r="J1" s="126"/>
      <c r="K1" s="126"/>
      <c r="L1" s="126"/>
      <c r="M1" s="126"/>
      <c r="N1" s="126"/>
    </row>
    <row r="2" spans="1:19" s="24" customFormat="1" ht="99.75" x14ac:dyDescent="0.25">
      <c r="A2" s="30" t="s">
        <v>20</v>
      </c>
      <c r="B2" s="40" t="s">
        <v>24</v>
      </c>
      <c r="C2" s="40" t="s">
        <v>1</v>
      </c>
      <c r="D2" s="38" t="s">
        <v>17</v>
      </c>
      <c r="E2" s="41" t="s">
        <v>2</v>
      </c>
      <c r="F2" s="39" t="s">
        <v>18</v>
      </c>
      <c r="G2" s="39" t="s">
        <v>14</v>
      </c>
      <c r="H2" s="40" t="s">
        <v>8</v>
      </c>
      <c r="I2" s="40" t="s">
        <v>9</v>
      </c>
      <c r="J2" s="40" t="s">
        <v>51</v>
      </c>
      <c r="K2" s="40" t="s">
        <v>10</v>
      </c>
      <c r="L2" s="40" t="s">
        <v>11</v>
      </c>
      <c r="M2" s="40" t="s">
        <v>49</v>
      </c>
      <c r="N2" s="40" t="s">
        <v>50</v>
      </c>
      <c r="O2" s="30" t="s">
        <v>3</v>
      </c>
      <c r="P2" s="30" t="s">
        <v>19</v>
      </c>
      <c r="Q2" s="30"/>
      <c r="R2" s="30"/>
      <c r="S2" s="32" t="s">
        <v>48</v>
      </c>
    </row>
    <row r="3" spans="1:19" s="26" customFormat="1" ht="102.75" customHeight="1" x14ac:dyDescent="0.25">
      <c r="A3" s="25"/>
      <c r="B3" s="47" t="s">
        <v>123</v>
      </c>
      <c r="C3" s="68" t="s">
        <v>119</v>
      </c>
      <c r="D3" s="77" t="str">
        <f>VLOOKUP(C3,'mod ctrl'!$C$3:$G$154,2,FALSE)</f>
        <v>IGP Melon du Haut-Poitou</v>
      </c>
      <c r="E3" s="77" t="str">
        <f>VLOOKUP(C3,'mod ctrl'!$C$3:$G$154,3,FALSE)</f>
        <v>Situation géographique de la parcelle</v>
      </c>
      <c r="F3" s="77" t="str">
        <f>VLOOKUP(C3,'mod ctrl'!$C$3:$G$154,4,FALSE)</f>
        <v>Parcelle située dans l'aire géographique de l'IGP</v>
      </c>
      <c r="G3" s="66" t="str">
        <f>VLOOKUP(C3,'mod ctrl'!$C$3:$G$154,5,FALSE)</f>
        <v>PPC</v>
      </c>
      <c r="H3" s="76" t="s">
        <v>156</v>
      </c>
      <c r="I3" s="76" t="s">
        <v>98</v>
      </c>
      <c r="J3" s="76" t="s">
        <v>55</v>
      </c>
      <c r="K3" s="72" t="s">
        <v>99</v>
      </c>
      <c r="L3" s="56" t="s">
        <v>111</v>
      </c>
      <c r="M3" s="91" t="s">
        <v>100</v>
      </c>
      <c r="N3" s="91" t="s">
        <v>109</v>
      </c>
      <c r="O3" s="50" t="s">
        <v>23</v>
      </c>
      <c r="P3" s="71">
        <f>VLOOKUP(C3,'mod ctrl'!$C$3:$N$154,10,FALSE)</f>
        <v>0</v>
      </c>
      <c r="Q3" s="71">
        <f>VLOOKUP(C3,'mod ctrl'!$C$3:$N$154,11,FALSE)</f>
        <v>0</v>
      </c>
      <c r="R3" s="71" t="str">
        <f>VLOOKUP(C3,'mod ctrl'!$C$3:$N$154,12,FALSE)</f>
        <v>idem Op5 DCC Tous SIQO /
C2 des DCC Œufs et Poules LR</v>
      </c>
      <c r="S3" s="29"/>
    </row>
    <row r="4" spans="1:19" s="26" customFormat="1" ht="102.75" customHeight="1" x14ac:dyDescent="0.25">
      <c r="A4" s="25"/>
      <c r="B4" s="47" t="s">
        <v>123</v>
      </c>
      <c r="C4" s="68" t="s">
        <v>119</v>
      </c>
      <c r="D4" s="77" t="str">
        <f>VLOOKUP(C4,'mod ctrl'!$C$3:$G$154,2,FALSE)</f>
        <v>IGP Melon du Haut-Poitou</v>
      </c>
      <c r="E4" s="77" t="str">
        <f>VLOOKUP(C4,'mod ctrl'!$C$3:$G$154,3,FALSE)</f>
        <v>Situation géographique de la parcelle</v>
      </c>
      <c r="F4" s="77" t="str">
        <f>VLOOKUP(C4,'mod ctrl'!$C$3:$G$154,4,FALSE)</f>
        <v>Parcelle située dans l'aire géographique de l'IGP</v>
      </c>
      <c r="G4" s="66" t="str">
        <f>VLOOKUP(C4,'mod ctrl'!$C$3:$G$154,5,FALSE)</f>
        <v>PPC</v>
      </c>
      <c r="H4" s="76" t="s">
        <v>156</v>
      </c>
      <c r="I4" s="76" t="s">
        <v>57</v>
      </c>
      <c r="J4" s="76" t="s">
        <v>55</v>
      </c>
      <c r="K4" s="78" t="s">
        <v>130</v>
      </c>
      <c r="L4" s="56" t="s">
        <v>101</v>
      </c>
      <c r="M4" s="56" t="s">
        <v>105</v>
      </c>
      <c r="N4" s="56" t="s">
        <v>102</v>
      </c>
      <c r="O4" s="50" t="s">
        <v>23</v>
      </c>
      <c r="P4" s="71">
        <f>VLOOKUP(C4,'mod ctrl'!$C$3:$N$154,10,FALSE)</f>
        <v>0</v>
      </c>
      <c r="Q4" s="71">
        <f>VLOOKUP(C4,'mod ctrl'!$C$3:$N$154,11,FALSE)</f>
        <v>0</v>
      </c>
      <c r="R4" s="71" t="str">
        <f>VLOOKUP(C4,'mod ctrl'!$C$3:$N$154,12,FALSE)</f>
        <v>idem Op5 DCC Tous SIQO /
C2 des DCC Œufs et Poules LR</v>
      </c>
      <c r="S4" s="29"/>
    </row>
    <row r="5" spans="1:19" s="26" customFormat="1" ht="57.75" customHeight="1" x14ac:dyDescent="0.25">
      <c r="A5" s="25"/>
      <c r="B5" s="47" t="s">
        <v>123</v>
      </c>
      <c r="C5" s="47" t="s">
        <v>62</v>
      </c>
      <c r="D5" s="82" t="str">
        <f>VLOOKUP(C5,'mod ctrl'!$C$3:$G$154,2,FALSE)</f>
        <v>IGP Melon du Haut-Poitou</v>
      </c>
      <c r="E5" s="82" t="str">
        <f>VLOOKUP(C5,'mod ctrl'!$C$3:$G$154,3,FALSE)</f>
        <v>Rotation des cultures</v>
      </c>
      <c r="F5" s="82" t="str">
        <f>VLOOKUP(C5,'mod ctrl'!$C$3:$G$154,4,FALSE)</f>
        <v>Rotation de 5 ans minimum : le melon du Haut-Poitou ne pourra donc être cultivé sur une même parcelle avant la sixième année suivant celle de la plantation précédente</v>
      </c>
      <c r="G5" s="33" t="str">
        <f>VLOOKUP(C5,'mod ctrl'!$C$3:$G$154,5,FALSE)</f>
        <v>/</v>
      </c>
      <c r="H5" s="56" t="s">
        <v>131</v>
      </c>
      <c r="I5" s="90" t="s">
        <v>98</v>
      </c>
      <c r="J5" s="56" t="s">
        <v>55</v>
      </c>
      <c r="K5" s="72" t="s">
        <v>99</v>
      </c>
      <c r="L5" s="56" t="s">
        <v>111</v>
      </c>
      <c r="M5" s="91" t="s">
        <v>100</v>
      </c>
      <c r="N5" s="78" t="s">
        <v>109</v>
      </c>
      <c r="O5" s="50" t="s">
        <v>23</v>
      </c>
      <c r="P5" s="71">
        <f>VLOOKUP(C5,'mod ctrl'!$C$3:$N$154,10,FALSE)</f>
        <v>0</v>
      </c>
      <c r="Q5" s="71" t="str">
        <f>VLOOKUP(C5,'mod ctrl'!$C$3:$N$154,11,FALSE)</f>
        <v>C5 croisements autorisés</v>
      </c>
      <c r="R5" s="71" t="str">
        <f>VLOOKUP(C5,'mod ctrl'!$C$3:$N$154,12,FALSE)</f>
        <v>idem DCS Volailles LR SQ</v>
      </c>
      <c r="S5" s="85"/>
    </row>
    <row r="6" spans="1:19" s="26" customFormat="1" ht="57.75" customHeight="1" x14ac:dyDescent="0.25">
      <c r="A6" s="25"/>
      <c r="B6" s="47" t="s">
        <v>123</v>
      </c>
      <c r="C6" s="47" t="s">
        <v>62</v>
      </c>
      <c r="D6" s="82" t="str">
        <f>VLOOKUP(C6,'mod ctrl'!$C$3:$G$154,2,FALSE)</f>
        <v>IGP Melon du Haut-Poitou</v>
      </c>
      <c r="E6" s="82" t="str">
        <f>VLOOKUP(C6,'mod ctrl'!$C$3:$G$154,3,FALSE)</f>
        <v>Rotation des cultures</v>
      </c>
      <c r="F6" s="82" t="str">
        <f>VLOOKUP(C6,'mod ctrl'!$C$3:$G$154,4,FALSE)</f>
        <v>Rotation de 5 ans minimum : le melon du Haut-Poitou ne pourra donc être cultivé sur une même parcelle avant la sixième année suivant celle de la plantation précédente</v>
      </c>
      <c r="G6" s="33" t="str">
        <f>VLOOKUP(C6,'mod ctrl'!$C$3:$G$154,5,FALSE)</f>
        <v>/</v>
      </c>
      <c r="H6" s="56" t="s">
        <v>131</v>
      </c>
      <c r="I6" s="90" t="s">
        <v>57</v>
      </c>
      <c r="J6" s="56" t="s">
        <v>55</v>
      </c>
      <c r="K6" s="78" t="s">
        <v>130</v>
      </c>
      <c r="L6" s="56" t="s">
        <v>101</v>
      </c>
      <c r="M6" s="56" t="s">
        <v>105</v>
      </c>
      <c r="N6" s="56" t="s">
        <v>102</v>
      </c>
      <c r="O6" s="50" t="s">
        <v>23</v>
      </c>
      <c r="P6" s="71">
        <f>VLOOKUP(C6,'mod ctrl'!$C$3:$N$154,10,FALSE)</f>
        <v>0</v>
      </c>
      <c r="Q6" s="71" t="str">
        <f>VLOOKUP(C6,'mod ctrl'!$C$3:$N$154,11,FALSE)</f>
        <v>C5 croisements autorisés</v>
      </c>
      <c r="R6" s="71" t="str">
        <f>VLOOKUP(C6,'mod ctrl'!$C$3:$N$154,12,FALSE)</f>
        <v>idem DCS Volailles LR SQ</v>
      </c>
      <c r="S6" s="85"/>
    </row>
    <row r="7" spans="1:19" s="26" customFormat="1" ht="57.75" customHeight="1" x14ac:dyDescent="0.25">
      <c r="A7" s="25"/>
      <c r="B7" s="47" t="s">
        <v>123</v>
      </c>
      <c r="C7" s="68" t="s">
        <v>63</v>
      </c>
      <c r="D7" s="77" t="str">
        <f>VLOOKUP(C7,'mod ctrl'!$C$3:$G$154,2,FALSE)</f>
        <v>IGP Melon du Haut-Poitou</v>
      </c>
      <c r="E7" s="77" t="str">
        <f>VLOOKUP(C7,'mod ctrl'!$C$3:$G$154,3,FALSE)</f>
        <v>Texture du sol</v>
      </c>
      <c r="F7" s="77" t="str">
        <f>VLOOKUP(C7,'mod ctrl'!$C$3:$G$154,4,FALSE)</f>
        <v>Les sols de l'aire géographique destinés  la production du melon du Haut-Poitou sont exclusivement des sols argilo-calcaires</v>
      </c>
      <c r="G7" s="66" t="str">
        <f>VLOOKUP(C7,'mod ctrl'!$C$3:$G$154,5,FALSE)</f>
        <v>PPC</v>
      </c>
      <c r="H7" s="56" t="s">
        <v>254</v>
      </c>
      <c r="I7" s="76" t="s">
        <v>98</v>
      </c>
      <c r="J7" s="76" t="s">
        <v>55</v>
      </c>
      <c r="K7" s="72" t="s">
        <v>99</v>
      </c>
      <c r="L7" s="56" t="s">
        <v>111</v>
      </c>
      <c r="M7" s="91" t="s">
        <v>100</v>
      </c>
      <c r="N7" s="91" t="s">
        <v>109</v>
      </c>
      <c r="O7" s="50"/>
      <c r="P7" s="71"/>
      <c r="Q7" s="71"/>
      <c r="R7" s="71"/>
      <c r="S7" s="85"/>
    </row>
    <row r="8" spans="1:19" s="26" customFormat="1" ht="59.25" customHeight="1" x14ac:dyDescent="0.25">
      <c r="A8" s="25"/>
      <c r="B8" s="47" t="s">
        <v>123</v>
      </c>
      <c r="C8" s="68" t="s">
        <v>63</v>
      </c>
      <c r="D8" s="77" t="str">
        <f>VLOOKUP(C8,'mod ctrl'!$C$3:$G$154,2,FALSE)</f>
        <v>IGP Melon du Haut-Poitou</v>
      </c>
      <c r="E8" s="77" t="str">
        <f>VLOOKUP(C8,'mod ctrl'!$C$3:$G$154,3,FALSE)</f>
        <v>Texture du sol</v>
      </c>
      <c r="F8" s="77" t="str">
        <f>VLOOKUP(C8,'mod ctrl'!$C$3:$G$154,4,FALSE)</f>
        <v>Les sols de l'aire géographique destinés  la production du melon du Haut-Poitou sont exclusivement des sols argilo-calcaires</v>
      </c>
      <c r="G8" s="66" t="str">
        <f>VLOOKUP(C8,'mod ctrl'!$C$3:$G$154,5,FALSE)</f>
        <v>PPC</v>
      </c>
      <c r="H8" s="56" t="s">
        <v>254</v>
      </c>
      <c r="I8" s="56" t="s">
        <v>57</v>
      </c>
      <c r="J8" s="56" t="s">
        <v>55</v>
      </c>
      <c r="K8" s="78" t="s">
        <v>130</v>
      </c>
      <c r="L8" s="56" t="s">
        <v>101</v>
      </c>
      <c r="M8" s="56" t="s">
        <v>105</v>
      </c>
      <c r="N8" s="56" t="s">
        <v>102</v>
      </c>
      <c r="O8" s="50" t="s">
        <v>23</v>
      </c>
      <c r="P8" s="71">
        <f>VLOOKUP(C8,'mod ctrl'!$C$3:$N$154,10,FALSE)</f>
        <v>0</v>
      </c>
      <c r="Q8" s="71" t="str">
        <f>VLOOKUP(C8,'mod ctrl'!$C$3:$N$154,11,FALSE)</f>
        <v>C5 croisements autorisés</v>
      </c>
      <c r="R8" s="71" t="str">
        <f>VLOOKUP(C8,'mod ctrl'!$C$3:$N$154,12,FALSE)</f>
        <v>idem DCS Volailles LR SQ</v>
      </c>
      <c r="S8" s="29"/>
    </row>
    <row r="9" spans="1:19" s="26" customFormat="1" ht="45" x14ac:dyDescent="0.25">
      <c r="A9" s="25"/>
      <c r="B9" s="47" t="s">
        <v>123</v>
      </c>
      <c r="C9" s="68" t="s">
        <v>64</v>
      </c>
      <c r="D9" s="77" t="str">
        <f>VLOOKUP(C9,'mod ctrl'!$C$3:$G$154,2,FALSE)</f>
        <v>IGP Melon du Haut-Poitou</v>
      </c>
      <c r="E9" s="77" t="str">
        <f>VLOOKUP(C9,'mod ctrl'!$C$3:$G$154,3,FALSE)</f>
        <v>Variété cultivée</v>
      </c>
      <c r="F9" s="77" t="str">
        <f>VLOOKUP(C9,'mod ctrl'!$C$3:$G$154,4,FALSE)</f>
        <v>Variété présente sur la liste des variétés autorisées établie par l'ODG</v>
      </c>
      <c r="G9" s="66" t="str">
        <f>VLOOKUP(C9,'mod ctrl'!$C$3:$G$154,5,FALSE)</f>
        <v>PPC</v>
      </c>
      <c r="H9" s="56" t="s">
        <v>132</v>
      </c>
      <c r="I9" s="56" t="s">
        <v>57</v>
      </c>
      <c r="J9" s="56" t="s">
        <v>55</v>
      </c>
      <c r="K9" s="78" t="s">
        <v>130</v>
      </c>
      <c r="L9" s="56" t="s">
        <v>101</v>
      </c>
      <c r="M9" s="56" t="s">
        <v>105</v>
      </c>
      <c r="N9" s="56" t="s">
        <v>102</v>
      </c>
      <c r="O9" s="50" t="s">
        <v>23</v>
      </c>
      <c r="P9" s="71">
        <f>VLOOKUP(C9,'mod ctrl'!$C$3:$N$154,10,FALSE)</f>
        <v>0</v>
      </c>
      <c r="Q9" s="71" t="str">
        <f>VLOOKUP(C9,'mod ctrl'!$C$3:$N$154,11,FALSE)</f>
        <v>C5 croisements autorisés</v>
      </c>
      <c r="R9" s="71" t="str">
        <f>VLOOKUP(C9,'mod ctrl'!$C$3:$N$154,12,FALSE)</f>
        <v>"+"</v>
      </c>
      <c r="S9" s="29"/>
    </row>
    <row r="10" spans="1:19" s="26" customFormat="1" ht="57" x14ac:dyDescent="0.25">
      <c r="A10" s="25"/>
      <c r="B10" s="47" t="s">
        <v>123</v>
      </c>
      <c r="C10" s="47" t="s">
        <v>65</v>
      </c>
      <c r="D10" s="71" t="str">
        <f>VLOOKUP(C10,'mod ctrl'!$C$3:$G$154,2,FALSE)</f>
        <v>IGP Melon du Haut-Poitou</v>
      </c>
      <c r="E10" s="71" t="str">
        <f>VLOOKUP(C10,'mod ctrl'!$C$3:$G$154,3,FALSE)</f>
        <v>Semis sous serre</v>
      </c>
      <c r="F10" s="71" t="str">
        <f>VLOOKUP(C10,'mod ctrl'!$C$3:$G$154,4,FALSE)</f>
        <v>Les semis sous serre sont effectués à partir du 1er mars jusqu'au 30 juin : le placement préalable sous serre dure de 10 à 30 jours</v>
      </c>
      <c r="G10" s="66" t="str">
        <f>VLOOKUP(C10,'mod ctrl'!$C$3:$G$154,5,FALSE)</f>
        <v>/</v>
      </c>
      <c r="H10" s="56" t="s">
        <v>256</v>
      </c>
      <c r="I10" s="56" t="s">
        <v>57</v>
      </c>
      <c r="J10" s="56" t="s">
        <v>104</v>
      </c>
      <c r="K10" s="47" t="s">
        <v>58</v>
      </c>
      <c r="L10" s="47" t="s">
        <v>106</v>
      </c>
      <c r="M10" s="47" t="s">
        <v>103</v>
      </c>
      <c r="N10" s="56" t="s">
        <v>105</v>
      </c>
      <c r="O10" s="50" t="s">
        <v>23</v>
      </c>
      <c r="P10" s="71">
        <f>VLOOKUP(C10,'mod ctrl'!$C$3:$N$154,10,FALSE)</f>
        <v>0</v>
      </c>
      <c r="Q10" s="71" t="str">
        <f>VLOOKUP(C10,'mod ctrl'!$C$3:$N$154,11,FALSE)</f>
        <v>C5 homogénéité des oisillons</v>
      </c>
      <c r="R10" s="71" t="str">
        <f>VLOOKUP(C10,'mod ctrl'!$C$3:$N$154,12,FALSE)</f>
        <v>idem DCS Volailles LR SQ</v>
      </c>
      <c r="S10" s="29"/>
    </row>
    <row r="11" spans="1:19" s="26" customFormat="1" ht="103.5" customHeight="1" x14ac:dyDescent="0.25">
      <c r="A11" s="25"/>
      <c r="B11" s="47" t="s">
        <v>123</v>
      </c>
      <c r="C11" s="47" t="s">
        <v>66</v>
      </c>
      <c r="D11" s="71" t="str">
        <f>VLOOKUP(C11,'mod ctrl'!$C$3:$G$154,2,FALSE)</f>
        <v>IGP Melon du Haut-Poitou</v>
      </c>
      <c r="E11" s="71" t="str">
        <f>VLOOKUP(C11,'mod ctrl'!$C$3:$G$154,3,FALSE)</f>
        <v>Semis direct</v>
      </c>
      <c r="F11" s="71" t="str">
        <f>VLOOKUP(C11,'mod ctrl'!$C$3:$G$154,4,FALSE)</f>
        <v>Les semis directs peuvent être effectués à partir du 10 mai jusqu'au 20 juin, avec au préalable la préparation du lit de semence.</v>
      </c>
      <c r="G11" s="66" t="str">
        <f>VLOOKUP(C11,'mod ctrl'!$C$3:$G$154,5,FALSE)</f>
        <v>/</v>
      </c>
      <c r="H11" s="56" t="s">
        <v>255</v>
      </c>
      <c r="I11" s="56" t="s">
        <v>57</v>
      </c>
      <c r="J11" s="56" t="s">
        <v>104</v>
      </c>
      <c r="K11" s="47" t="s">
        <v>58</v>
      </c>
      <c r="L11" s="47" t="s">
        <v>106</v>
      </c>
      <c r="M11" s="47" t="s">
        <v>103</v>
      </c>
      <c r="N11" s="56" t="s">
        <v>105</v>
      </c>
      <c r="O11" s="50" t="s">
        <v>23</v>
      </c>
      <c r="P11" s="71">
        <f>VLOOKUP(C11,'mod ctrl'!$C$3:$N$154,10,FALSE)</f>
        <v>0</v>
      </c>
      <c r="Q11" s="71" t="str">
        <f>VLOOKUP(C11,'mod ctrl'!$C$3:$N$154,11,FALSE)</f>
        <v>C5 homogénéité des oisillons</v>
      </c>
      <c r="R11" s="71" t="str">
        <f>VLOOKUP(C11,'mod ctrl'!$C$3:$N$154,12,FALSE)</f>
        <v>idem DCS Volailles LR SQ</v>
      </c>
      <c r="S11" s="29"/>
    </row>
    <row r="12" spans="1:19" s="26" customFormat="1" ht="57" x14ac:dyDescent="0.25">
      <c r="A12" s="25"/>
      <c r="B12" s="47" t="s">
        <v>123</v>
      </c>
      <c r="C12" s="47" t="s">
        <v>67</v>
      </c>
      <c r="D12" s="77" t="str">
        <f>VLOOKUP(C12,'mod ctrl'!$C$3:$G$154,2,FALSE)</f>
        <v>IGP Melon du Haut-Poitou</v>
      </c>
      <c r="E12" s="71" t="str">
        <f>VLOOKUP(C12,'mod ctrl'!$C$3:$G$154,3,FALSE)</f>
        <v>Préparation de la plantation</v>
      </c>
      <c r="F12" s="71" t="str">
        <f>VLOOKUP(C12,'mod ctrl'!$C$3:$G$154,4,FALSE)</f>
        <v>Travail du sol préalable avec notamment :
- Préparation du lit de plantation
- Désherbage</v>
      </c>
      <c r="G12" s="66" t="str">
        <f>VLOOKUP(C12,'mod ctrl'!$C$3:$G$154,5,FALSE)</f>
        <v>/</v>
      </c>
      <c r="H12" s="56" t="s">
        <v>257</v>
      </c>
      <c r="I12" s="56" t="s">
        <v>57</v>
      </c>
      <c r="J12" s="56" t="s">
        <v>104</v>
      </c>
      <c r="K12" s="67" t="s">
        <v>56</v>
      </c>
      <c r="L12" s="47" t="s">
        <v>106</v>
      </c>
      <c r="M12" s="47" t="s">
        <v>157</v>
      </c>
      <c r="N12" s="56" t="s">
        <v>105</v>
      </c>
      <c r="O12" s="50" t="s">
        <v>23</v>
      </c>
      <c r="P12" s="71">
        <f>VLOOKUP(C12,'mod ctrl'!$C$3:$N$154,10,FALSE)</f>
        <v>0</v>
      </c>
      <c r="Q12" s="71" t="str">
        <f>VLOOKUP(C12,'mod ctrl'!$C$3:$N$154,11,FALSE)</f>
        <v>C5 homogénéité des oisillons</v>
      </c>
      <c r="R12" s="71" t="str">
        <f>VLOOKUP(C12,'mod ctrl'!$C$3:$N$154,12,FALSE)</f>
        <v>idem DCS Volailles LR SQ</v>
      </c>
      <c r="S12" s="80"/>
    </row>
    <row r="13" spans="1:19" s="26" customFormat="1" ht="57" x14ac:dyDescent="0.25">
      <c r="A13" s="25"/>
      <c r="B13" s="47" t="s">
        <v>123</v>
      </c>
      <c r="C13" s="47" t="s">
        <v>68</v>
      </c>
      <c r="D13" s="71" t="str">
        <f>VLOOKUP(C13,'mod ctrl'!$C$3:$G$154,2,FALSE)</f>
        <v>IGP Melon du Haut-Poitou</v>
      </c>
      <c r="E13" s="71" t="str">
        <f>VLOOKUP(C13,'mod ctrl'!$C$3:$G$154,3,FALSE)</f>
        <v>Plantation</v>
      </c>
      <c r="F13" s="71" t="str">
        <f>VLOOKUP(C13,'mod ctrl'!$C$3:$G$154,4,FALSE)</f>
        <v>Les plantations sont effectuées à partir du 20/03 jusqu'au 10/07</v>
      </c>
      <c r="G13" s="66" t="str">
        <f>VLOOKUP(C13,'mod ctrl'!$C$3:$G$154,5,FALSE)</f>
        <v>/</v>
      </c>
      <c r="H13" s="56" t="s">
        <v>258</v>
      </c>
      <c r="I13" s="56" t="s">
        <v>57</v>
      </c>
      <c r="J13" s="56" t="s">
        <v>104</v>
      </c>
      <c r="K13" s="47" t="s">
        <v>58</v>
      </c>
      <c r="L13" s="47" t="s">
        <v>106</v>
      </c>
      <c r="M13" s="47" t="s">
        <v>103</v>
      </c>
      <c r="N13" s="56" t="s">
        <v>105</v>
      </c>
      <c r="O13" s="50" t="s">
        <v>23</v>
      </c>
      <c r="P13" s="71">
        <f>VLOOKUP(C13,'mod ctrl'!$C$3:$N$154,10,FALSE)</f>
        <v>0</v>
      </c>
      <c r="Q13" s="71" t="str">
        <f>VLOOKUP(C13,'mod ctrl'!$C$3:$N$154,11,FALSE)</f>
        <v>C5 homogénéité des oisillons</v>
      </c>
      <c r="R13" s="71" t="str">
        <f>VLOOKUP(C13,'mod ctrl'!$C$3:$N$154,12,FALSE)</f>
        <v>idem DCS Volailles LR SQ</v>
      </c>
      <c r="S13" s="80"/>
    </row>
    <row r="14" spans="1:19" s="26" customFormat="1" ht="57" x14ac:dyDescent="0.25">
      <c r="A14" s="25"/>
      <c r="B14" s="47" t="s">
        <v>123</v>
      </c>
      <c r="C14" s="47" t="s">
        <v>69</v>
      </c>
      <c r="D14" s="71" t="str">
        <f>VLOOKUP(C14,'mod ctrl'!$C$3:$G$154,2,FALSE)</f>
        <v>IGP Melon du Haut-Poitou</v>
      </c>
      <c r="E14" s="71" t="str">
        <f>VLOOKUP(C14,'mod ctrl'!$C$3:$G$154,3,FALSE)</f>
        <v>Densité de plantation</v>
      </c>
      <c r="F14" s="71" t="str">
        <f>VLOOKUP(C14,'mod ctrl'!$C$3:$G$154,4,FALSE)</f>
        <v>La densité de plantation maximum est de 8000 pieds/ha</v>
      </c>
      <c r="G14" s="66" t="str">
        <f>VLOOKUP(C14,'mod ctrl'!$C$3:$G$154,5,FALSE)</f>
        <v>/</v>
      </c>
      <c r="H14" s="56" t="s">
        <v>259</v>
      </c>
      <c r="I14" s="56" t="s">
        <v>57</v>
      </c>
      <c r="J14" s="56" t="s">
        <v>104</v>
      </c>
      <c r="K14" s="67" t="s">
        <v>56</v>
      </c>
      <c r="L14" s="47" t="s">
        <v>106</v>
      </c>
      <c r="M14" s="47" t="s">
        <v>157</v>
      </c>
      <c r="N14" s="56" t="s">
        <v>105</v>
      </c>
      <c r="O14" s="50" t="s">
        <v>23</v>
      </c>
      <c r="P14" s="71">
        <f>VLOOKUP(C14,'mod ctrl'!$C$3:$N$154,10,FALSE)</f>
        <v>0</v>
      </c>
      <c r="Q14" s="71" t="str">
        <f>VLOOKUP(C14,'mod ctrl'!$C$3:$N$154,11,FALSE)</f>
        <v>C5 homogénéité des oisillons</v>
      </c>
      <c r="R14" s="71" t="str">
        <f>VLOOKUP(C14,'mod ctrl'!$C$3:$N$154,12,FALSE)</f>
        <v>idem DCS Volailles LR SQ</v>
      </c>
      <c r="S14" s="80"/>
    </row>
    <row r="15" spans="1:19" s="26" customFormat="1" ht="63.75" customHeight="1" x14ac:dyDescent="0.25">
      <c r="A15" s="25"/>
      <c r="B15" s="47" t="s">
        <v>123</v>
      </c>
      <c r="C15" s="47" t="s">
        <v>124</v>
      </c>
      <c r="D15" s="71" t="str">
        <f>VLOOKUP(C15,'mod ctrl'!$C$3:$G$154,2,FALSE)</f>
        <v>IGP Melon du Haut-Poitou</v>
      </c>
      <c r="E15" s="71" t="str">
        <f>VLOOKUP(C15,'mod ctrl'!$C$3:$G$154,3,FALSE)</f>
        <v>Protection contre le gel</v>
      </c>
      <c r="F15" s="71" t="str">
        <f>VLOOKUP(C15,'mod ctrl'!$C$3:$G$154,4,FALSE)</f>
        <v>Protection contre le gel au moyen de tunnels ou baches ajourées pendant 10 semaines maximum</v>
      </c>
      <c r="G15" s="66" t="str">
        <f>VLOOKUP(C15,'mod ctrl'!$C$3:$G$154,5,FALSE)</f>
        <v>/</v>
      </c>
      <c r="H15" s="72" t="s">
        <v>260</v>
      </c>
      <c r="I15" s="72" t="s">
        <v>57</v>
      </c>
      <c r="J15" s="72" t="s">
        <v>104</v>
      </c>
      <c r="K15" s="47" t="s">
        <v>58</v>
      </c>
      <c r="L15" s="47" t="s">
        <v>106</v>
      </c>
      <c r="M15" s="47" t="s">
        <v>103</v>
      </c>
      <c r="N15" s="56" t="s">
        <v>105</v>
      </c>
      <c r="O15" s="50" t="s">
        <v>23</v>
      </c>
      <c r="P15" s="71">
        <f>VLOOKUP(C15,'mod ctrl'!$C$3:$N$154,10,FALSE)</f>
        <v>0</v>
      </c>
      <c r="Q15" s="71" t="str">
        <f>VLOOKUP(C15,'mod ctrl'!$C$3:$N$154,11,FALSE)</f>
        <v>C5 homogénéité des oisillons</v>
      </c>
      <c r="R15" s="71" t="str">
        <f>VLOOKUP(C15,'mod ctrl'!$C$3:$N$154,12,FALSE)</f>
        <v>idem DCS Volailles LR SQ</v>
      </c>
      <c r="S15" s="29"/>
    </row>
    <row r="16" spans="1:19" s="26" customFormat="1" ht="57.75" customHeight="1" x14ac:dyDescent="0.25">
      <c r="A16" s="25"/>
      <c r="B16" s="47" t="s">
        <v>123</v>
      </c>
      <c r="C16" s="47" t="s">
        <v>114</v>
      </c>
      <c r="D16" s="71" t="str">
        <f>VLOOKUP(C16,'mod ctrl'!$C$3:$G$154,2,FALSE)</f>
        <v>IGP Melon du Haut-Poitou</v>
      </c>
      <c r="E16" s="71" t="str">
        <f>VLOOKUP(C16,'mod ctrl'!$C$3:$G$154,3,FALSE)</f>
        <v>Traitements phytosanitaires</v>
      </c>
      <c r="F16" s="71" t="str">
        <f>VLOOKUP(C16,'mod ctrl'!$C$3:$G$154,4,FALSE)</f>
        <v>Respect des délais avant récolte indiqués pour chaque traitement phytosanitaire</v>
      </c>
      <c r="G16" s="66" t="str">
        <f>VLOOKUP(C16,'mod ctrl'!$C$3:$G$154,5,FALSE)</f>
        <v>/</v>
      </c>
      <c r="H16" s="56" t="s">
        <v>261</v>
      </c>
      <c r="I16" s="72" t="s">
        <v>57</v>
      </c>
      <c r="J16" s="72" t="s">
        <v>55</v>
      </c>
      <c r="K16" s="78" t="s">
        <v>130</v>
      </c>
      <c r="L16" s="56" t="s">
        <v>101</v>
      </c>
      <c r="M16" s="56" t="s">
        <v>105</v>
      </c>
      <c r="N16" s="56" t="s">
        <v>102</v>
      </c>
      <c r="O16" s="50" t="s">
        <v>23</v>
      </c>
      <c r="P16" s="71">
        <f>VLOOKUP(C16,'mod ctrl'!$C$3:$N$154,10,FALSE)</f>
        <v>0</v>
      </c>
      <c r="Q16" s="71" t="str">
        <f>VLOOKUP(C16,'mod ctrl'!$C$3:$N$154,11,FALSE)</f>
        <v>C5 homogénéité des oisillons</v>
      </c>
      <c r="R16" s="71" t="str">
        <f>VLOOKUP(C16,'mod ctrl'!$C$3:$N$154,12,FALSE)</f>
        <v>idem DCS Volailles LR SQ</v>
      </c>
      <c r="S16" s="80"/>
    </row>
    <row r="17" spans="1:19" s="26" customFormat="1" ht="42.75" x14ac:dyDescent="0.25">
      <c r="A17" s="25"/>
      <c r="B17" s="47" t="s">
        <v>123</v>
      </c>
      <c r="C17" s="47" t="s">
        <v>70</v>
      </c>
      <c r="D17" s="71" t="str">
        <f>VLOOKUP(C17,'mod ctrl'!$C$3:$G$154,2,FALSE)</f>
        <v>IGP Melon du Haut-Poitou</v>
      </c>
      <c r="E17" s="71" t="str">
        <f>VLOOKUP(C17,'mod ctrl'!$C$3:$G$154,3,FALSE)</f>
        <v>Récolte à maturité</v>
      </c>
      <c r="F17" s="71" t="str">
        <f>VLOOKUP(C17,'mod ctrl'!$C$3:$G$154,4,FALSE)</f>
        <v>Entre le 1er juillet et le 30 septembre</v>
      </c>
      <c r="G17" s="66" t="str">
        <f>VLOOKUP(C17,'mod ctrl'!$C$3:$G$154,5,FALSE)</f>
        <v>/</v>
      </c>
      <c r="H17" s="56" t="s">
        <v>262</v>
      </c>
      <c r="I17" s="72" t="s">
        <v>57</v>
      </c>
      <c r="J17" s="72" t="s">
        <v>55</v>
      </c>
      <c r="K17" s="78" t="s">
        <v>130</v>
      </c>
      <c r="L17" s="56" t="s">
        <v>101</v>
      </c>
      <c r="M17" s="56" t="s">
        <v>105</v>
      </c>
      <c r="N17" s="56" t="s">
        <v>102</v>
      </c>
      <c r="O17" s="50" t="s">
        <v>23</v>
      </c>
      <c r="P17" s="71">
        <f>VLOOKUP(C17,'mod ctrl'!$C$3:$N$154,10,FALSE)</f>
        <v>0</v>
      </c>
      <c r="Q17" s="71" t="str">
        <f>VLOOKUP(C17,'mod ctrl'!$C$3:$N$154,11,FALSE)</f>
        <v>C5 Qualité des oisillons</v>
      </c>
      <c r="R17" s="71" t="str">
        <f>VLOOKUP(C17,'mod ctrl'!$C$3:$N$154,12,FALSE)</f>
        <v>idem DCC Volailles LR</v>
      </c>
      <c r="S17" s="29"/>
    </row>
    <row r="18" spans="1:19" s="26" customFormat="1" ht="75.599999999999994" customHeight="1" x14ac:dyDescent="0.25">
      <c r="A18" s="25"/>
      <c r="B18" s="47" t="s">
        <v>123</v>
      </c>
      <c r="C18" s="68" t="s">
        <v>71</v>
      </c>
      <c r="D18" s="98" t="str">
        <f>VLOOKUP(C18,'mod ctrl'!$C$3:$G$154,2,FALSE)</f>
        <v>IGP Melon du Haut-Poitou</v>
      </c>
      <c r="E18" s="98" t="str">
        <f>VLOOKUP(C18,'mod ctrl'!$C$3:$G$154,3,FALSE)</f>
        <v>Mode de récolte</v>
      </c>
      <c r="F18" s="98" t="str">
        <f>VLOOKUP(C18,'mod ctrl'!$C$3:$G$154,4,FALSE)</f>
        <v>Récolte manuelle en plusieurs passages afin de ne cueillir que les melons au stade de maturité optimale</v>
      </c>
      <c r="G18" s="33" t="str">
        <f>VLOOKUP(C18,'mod ctrl'!$C$3:$G$154,5,FALSE)</f>
        <v>PPC</v>
      </c>
      <c r="H18" s="56" t="s">
        <v>158</v>
      </c>
      <c r="I18" s="56" t="s">
        <v>57</v>
      </c>
      <c r="J18" s="56" t="s">
        <v>104</v>
      </c>
      <c r="K18" s="78" t="s">
        <v>130</v>
      </c>
      <c r="L18" s="56" t="s">
        <v>101</v>
      </c>
      <c r="M18" s="56" t="s">
        <v>105</v>
      </c>
      <c r="N18" s="56" t="s">
        <v>102</v>
      </c>
      <c r="O18" s="50" t="s">
        <v>23</v>
      </c>
      <c r="P18" s="71">
        <f>VLOOKUP(C18,'mod ctrl'!$C$3:$N$154,10,FALSE)</f>
        <v>0</v>
      </c>
      <c r="Q18" s="71" t="str">
        <f>VLOOKUP(C18,'mod ctrl'!$C$3:$N$154,11,FALSE)</f>
        <v>C5 Qualité des oisillons</v>
      </c>
      <c r="R18" s="71" t="str">
        <f>VLOOKUP(C18,'mod ctrl'!$C$3:$N$154,12,FALSE)</f>
        <v>idem DCC Volailles LR</v>
      </c>
      <c r="S18" s="29"/>
    </row>
    <row r="19" spans="1:19" s="26" customFormat="1" ht="70.5" customHeight="1" x14ac:dyDescent="0.25">
      <c r="A19" s="25"/>
      <c r="B19" s="47" t="s">
        <v>123</v>
      </c>
      <c r="C19" s="47" t="s">
        <v>72</v>
      </c>
      <c r="D19" s="71" t="str">
        <f>VLOOKUP(C19,'mod ctrl'!$C$3:$G$154,2,FALSE)</f>
        <v>IGP Melon du Haut-Poitou</v>
      </c>
      <c r="E19" s="71" t="str">
        <f>VLOOKUP(C19,'mod ctrl'!$C$3:$G$154,3,FALSE)</f>
        <v>Mode de transport</v>
      </c>
      <c r="F19" s="71" t="str">
        <f>VLOOKUP(C19,'mod ctrl'!$C$3:$G$154,4,FALSE)</f>
        <v>En palox ou en caisses de taille maximale de 120x120x90 cm - Récolte en remorque interdite</v>
      </c>
      <c r="G19" s="66" t="str">
        <f>VLOOKUP(C19,'mod ctrl'!$C$3:$G$154,5,FALSE)</f>
        <v>/</v>
      </c>
      <c r="H19" s="56" t="s">
        <v>263</v>
      </c>
      <c r="I19" s="56" t="s">
        <v>98</v>
      </c>
      <c r="J19" s="56" t="s">
        <v>55</v>
      </c>
      <c r="K19" s="72" t="s">
        <v>99</v>
      </c>
      <c r="L19" s="56" t="s">
        <v>111</v>
      </c>
      <c r="M19" s="91" t="s">
        <v>100</v>
      </c>
      <c r="N19" s="91" t="s">
        <v>109</v>
      </c>
      <c r="O19" s="50" t="s">
        <v>23</v>
      </c>
      <c r="P19" s="71">
        <f>VLOOKUP(C19,'mod ctrl'!$C$3:$N$154,10,FALSE)</f>
        <v>0</v>
      </c>
      <c r="Q19" s="71" t="str">
        <f>VLOOKUP(C19,'mod ctrl'!$C$3:$N$154,11,FALSE)</f>
        <v>C5 Qualité des oisillons</v>
      </c>
      <c r="R19" s="71" t="str">
        <f>VLOOKUP(C19,'mod ctrl'!$C$3:$N$154,12,FALSE)</f>
        <v>idem DCC Volailles LR</v>
      </c>
      <c r="S19" s="29"/>
    </row>
    <row r="20" spans="1:19" s="26" customFormat="1" ht="70.5" customHeight="1" x14ac:dyDescent="0.25">
      <c r="A20" s="25"/>
      <c r="B20" s="47" t="s">
        <v>123</v>
      </c>
      <c r="C20" s="47" t="s">
        <v>72</v>
      </c>
      <c r="D20" s="71" t="str">
        <f>VLOOKUP(C20,'mod ctrl'!$C$3:$G$154,2,FALSE)</f>
        <v>IGP Melon du Haut-Poitou</v>
      </c>
      <c r="E20" s="71" t="str">
        <f>VLOOKUP(C20,'mod ctrl'!$C$3:$G$154,3,FALSE)</f>
        <v>Mode de transport</v>
      </c>
      <c r="F20" s="71" t="str">
        <f>VLOOKUP(C20,'mod ctrl'!$C$3:$G$154,4,FALSE)</f>
        <v>En palox ou en caisses de taille maximale de 120x120x90 cm - Récolte en remorque interdite</v>
      </c>
      <c r="G20" s="66" t="str">
        <f>VLOOKUP(C20,'mod ctrl'!$C$3:$G$154,5,FALSE)</f>
        <v>/</v>
      </c>
      <c r="H20" s="56" t="s">
        <v>263</v>
      </c>
      <c r="I20" s="56" t="s">
        <v>57</v>
      </c>
      <c r="J20" s="56" t="s">
        <v>55</v>
      </c>
      <c r="K20" s="78" t="s">
        <v>130</v>
      </c>
      <c r="L20" s="56" t="s">
        <v>101</v>
      </c>
      <c r="M20" s="56" t="s">
        <v>105</v>
      </c>
      <c r="N20" s="56" t="s">
        <v>102</v>
      </c>
      <c r="O20" s="50" t="s">
        <v>23</v>
      </c>
      <c r="P20" s="71">
        <f>VLOOKUP(C20,'mod ctrl'!$C$3:$N$154,10,FALSE)</f>
        <v>0</v>
      </c>
      <c r="Q20" s="71" t="str">
        <f>VLOOKUP(C20,'mod ctrl'!$C$3:$N$154,11,FALSE)</f>
        <v>C5 Qualité des oisillons</v>
      </c>
      <c r="R20" s="71" t="str">
        <f>VLOOKUP(C20,'mod ctrl'!$C$3:$N$154,12,FALSE)</f>
        <v>idem DCC Volailles LR</v>
      </c>
      <c r="S20" s="29"/>
    </row>
    <row r="21" spans="1:19" s="26" customFormat="1" ht="243" customHeight="1" x14ac:dyDescent="0.25">
      <c r="A21" s="25"/>
      <c r="B21" s="47" t="s">
        <v>123</v>
      </c>
      <c r="C21" s="68" t="s">
        <v>73</v>
      </c>
      <c r="D21" s="77" t="str">
        <f>VLOOKUP(C21,'mod ctrl'!$C$3:$G$154,2,FALSE)</f>
        <v>IGP Melon du Haut-Poitou</v>
      </c>
      <c r="E21" s="77" t="str">
        <f>VLOOKUP(C21,'mod ctrl'!$C$3:$G$154,3,FALSE)</f>
        <v>Sélection des fruits sur la plante lors de la cueillette</v>
      </c>
      <c r="F21" s="77" t="str">
        <f>VLOOKUP(C21,'mod ctrl'!$C$3:$G$154,4,FALSE)</f>
        <v>Les producteurs déteminent le moment où les melons d'une parcelle on atteint leur maturité optimale en fonction :
- de la variété utilisée (précoce, semi-précoce, de saison)
- du constat dau moins lun des trois critres suivants :
   . La couleur de l'écorce : début de virement vers le jaune
   . Le jaunissement de la feuille situé  proximité du fruit
   . le décolement du pédoncule  il se caractérise par un anneau translucide autour de la queue ou  son décollement (petite craquelure tout autour)</v>
      </c>
      <c r="G21" s="66" t="str">
        <f>VLOOKUP(C21,'mod ctrl'!$C$3:$G$154,5,FALSE)</f>
        <v>PPC</v>
      </c>
      <c r="H21" s="56" t="s">
        <v>264</v>
      </c>
      <c r="I21" s="56" t="s">
        <v>57</v>
      </c>
      <c r="J21" s="56" t="s">
        <v>104</v>
      </c>
      <c r="K21" s="78" t="s">
        <v>130</v>
      </c>
      <c r="L21" s="56" t="s">
        <v>101</v>
      </c>
      <c r="M21" s="56" t="s">
        <v>105</v>
      </c>
      <c r="N21" s="56" t="s">
        <v>102</v>
      </c>
      <c r="O21" s="50" t="s">
        <v>23</v>
      </c>
      <c r="P21" s="71">
        <f>VLOOKUP(C21,'mod ctrl'!$C$3:$N$154,10,FALSE)</f>
        <v>0</v>
      </c>
      <c r="Q21" s="71">
        <f>VLOOKUP(C21,'mod ctrl'!$C$3:$N$154,11,FALSE)</f>
        <v>0</v>
      </c>
      <c r="R21" s="71">
        <f>VLOOKUP(C21,'mod ctrl'!$C$3:$N$154,12,FALSE)</f>
        <v>0</v>
      </c>
      <c r="S21" s="29"/>
    </row>
    <row r="22" spans="1:19" s="26" customFormat="1" ht="64.5" customHeight="1" x14ac:dyDescent="0.25">
      <c r="A22" s="25"/>
      <c r="B22" s="47" t="s">
        <v>123</v>
      </c>
      <c r="C22" s="47" t="s">
        <v>74</v>
      </c>
      <c r="D22" s="71" t="str">
        <f>VLOOKUP(C22,'mod ctrl'!$C$3:$G$154,2,FALSE)</f>
        <v>IGP Melon du Haut-Poitou</v>
      </c>
      <c r="E22" s="71" t="str">
        <f>VLOOKUP(C22,'mod ctrl'!$C$3:$G$154,3,FALSE)</f>
        <v>Rendement</v>
      </c>
      <c r="F22" s="71" t="str">
        <f>VLOOKUP(C22,'mod ctrl'!$C$3:$G$154,4,FALSE)</f>
        <v>Le volume moyen de melons produits en IGP par exploitation est inférieur ou égal à 12 tonnes par hectare</v>
      </c>
      <c r="G22" s="66" t="str">
        <f>VLOOKUP(C22,'mod ctrl'!$C$3:$G$154,5,FALSE)</f>
        <v>/</v>
      </c>
      <c r="H22" s="56" t="s">
        <v>265</v>
      </c>
      <c r="I22" s="56" t="s">
        <v>57</v>
      </c>
      <c r="J22" s="56" t="s">
        <v>55</v>
      </c>
      <c r="K22" s="79" t="s">
        <v>58</v>
      </c>
      <c r="L22" s="47" t="s">
        <v>106</v>
      </c>
      <c r="M22" s="56" t="s">
        <v>107</v>
      </c>
      <c r="N22" s="56" t="s">
        <v>105</v>
      </c>
      <c r="O22" s="50" t="s">
        <v>23</v>
      </c>
      <c r="P22" s="71">
        <f>VLOOKUP(C22,'mod ctrl'!$C$3:$N$154,10,FALSE)</f>
        <v>0</v>
      </c>
      <c r="Q22" s="71" t="str">
        <f>VLOOKUP(C22,'mod ctrl'!$C$3:$N$154,11,FALSE)</f>
        <v>C6 Plan d'alimentation</v>
      </c>
      <c r="R22" s="71" t="str">
        <f>VLOOKUP(C22,'mod ctrl'!$C$3:$N$154,12,FALSE)</f>
        <v>idem PC volailles LR</v>
      </c>
      <c r="S22" s="29"/>
    </row>
    <row r="23" spans="1:19" s="26" customFormat="1" ht="142.5" customHeight="1" x14ac:dyDescent="0.25">
      <c r="A23" s="25"/>
      <c r="B23" s="47" t="s">
        <v>123</v>
      </c>
      <c r="C23" s="68" t="s">
        <v>75</v>
      </c>
      <c r="D23" s="77" t="str">
        <f>VLOOKUP(C23,'mod ctrl'!$C$3:$G$154,2,FALSE)</f>
        <v>IGP Melon du Haut-Poitou</v>
      </c>
      <c r="E23" s="77" t="str">
        <f>VLOOKUP(C23,'mod ctrl'!$C$3:$G$154,3,FALSE)</f>
        <v>Situation géographique de la station de conditionnement</v>
      </c>
      <c r="F23" s="77" t="str">
        <f>VLOOKUP(C23,'mod ctrl'!$C$3:$G$154,4,FALSE)</f>
        <v>Conditionnement dans l'aire géographique de l'IGP</v>
      </c>
      <c r="G23" s="66" t="str">
        <f>VLOOKUP(C23,'mod ctrl'!$C$3:$G$154,5,FALSE)</f>
        <v>PPC</v>
      </c>
      <c r="H23" s="56" t="s">
        <v>266</v>
      </c>
      <c r="I23" s="56" t="s">
        <v>98</v>
      </c>
      <c r="J23" s="56" t="s">
        <v>55</v>
      </c>
      <c r="K23" s="72" t="s">
        <v>99</v>
      </c>
      <c r="L23" s="56" t="s">
        <v>111</v>
      </c>
      <c r="M23" s="91" t="s">
        <v>100</v>
      </c>
      <c r="N23" s="91" t="s">
        <v>109</v>
      </c>
      <c r="O23" s="50" t="s">
        <v>23</v>
      </c>
      <c r="P23" s="71">
        <f>VLOOKUP(C23,'mod ctrl'!$C$3:$N$154,10,FALSE)</f>
        <v>0</v>
      </c>
      <c r="Q23" s="71">
        <f>VLOOKUP(C23,'mod ctrl'!$C$3:$N$154,11,FALSE)</f>
        <v>0</v>
      </c>
      <c r="R23" s="71" t="str">
        <f>VLOOKUP(C23,'mod ctrl'!$C$3:$N$154,12,FALSE)</f>
        <v>idem Op5 DCC Tous SIQO /
C2 des DCC Œufs et Poules LR</v>
      </c>
      <c r="S23" s="29"/>
    </row>
    <row r="24" spans="1:19" s="26" customFormat="1" ht="138.75" customHeight="1" x14ac:dyDescent="0.25">
      <c r="A24" s="25"/>
      <c r="B24" s="47" t="s">
        <v>123</v>
      </c>
      <c r="C24" s="68" t="s">
        <v>75</v>
      </c>
      <c r="D24" s="77" t="str">
        <f>VLOOKUP(C24,'mod ctrl'!$C$3:$G$154,2,FALSE)</f>
        <v>IGP Melon du Haut-Poitou</v>
      </c>
      <c r="E24" s="77" t="str">
        <f>VLOOKUP(C24,'mod ctrl'!$C$3:$G$154,3,FALSE)</f>
        <v>Situation géographique de la station de conditionnement</v>
      </c>
      <c r="F24" s="77" t="str">
        <f>VLOOKUP(C24,'mod ctrl'!$C$3:$G$154,4,FALSE)</f>
        <v>Conditionnement dans l'aire géographique de l'IGP</v>
      </c>
      <c r="G24" s="66" t="str">
        <f>VLOOKUP(C24,'mod ctrl'!$C$3:$G$154,5,FALSE)</f>
        <v>PPC</v>
      </c>
      <c r="H24" s="56" t="s">
        <v>266</v>
      </c>
      <c r="I24" s="56" t="s">
        <v>57</v>
      </c>
      <c r="J24" s="56" t="s">
        <v>55</v>
      </c>
      <c r="K24" s="78" t="s">
        <v>130</v>
      </c>
      <c r="L24" s="56" t="s">
        <v>101</v>
      </c>
      <c r="M24" s="56" t="s">
        <v>105</v>
      </c>
      <c r="N24" s="56" t="s">
        <v>102</v>
      </c>
      <c r="O24" s="50" t="s">
        <v>23</v>
      </c>
      <c r="P24" s="71">
        <f>VLOOKUP(C24,'mod ctrl'!$C$3:$N$154,10,FALSE)</f>
        <v>0</v>
      </c>
      <c r="Q24" s="71">
        <f>VLOOKUP(C24,'mod ctrl'!$C$3:$N$154,11,FALSE)</f>
        <v>0</v>
      </c>
      <c r="R24" s="71" t="str">
        <f>VLOOKUP(C24,'mod ctrl'!$C$3:$N$154,12,FALSE)</f>
        <v>idem Op5 DCC Tous SIQO /
C2 des DCC Œufs et Poules LR</v>
      </c>
      <c r="S24" s="29"/>
    </row>
    <row r="25" spans="1:19" s="26" customFormat="1" ht="42.75" x14ac:dyDescent="0.25">
      <c r="A25" s="25"/>
      <c r="B25" s="47" t="s">
        <v>153</v>
      </c>
      <c r="C25" s="47" t="s">
        <v>76</v>
      </c>
      <c r="D25" s="71" t="str">
        <f>VLOOKUP(C25,'mod ctrl'!$C$3:$G$154,2,FALSE)</f>
        <v>IGP Melon du Haut-Poitou</v>
      </c>
      <c r="E25" s="71" t="str">
        <f>VLOOKUP(C25,'mod ctrl'!$C$3:$G$154,3,FALSE)</f>
        <v>Brossage des melons</v>
      </c>
      <c r="F25" s="71" t="str">
        <f>VLOOKUP(C25,'mod ctrl'!$C$3:$G$154,4,FALSE)</f>
        <v>A réception sur le lieu de conditionnement les palox ou caisses sont vidés sur un tapis roulant et les melons sont brossés</v>
      </c>
      <c r="G25" s="66" t="str">
        <f>VLOOKUP(C25,'mod ctrl'!$C$3:$G$154,5,FALSE)</f>
        <v>/</v>
      </c>
      <c r="H25" s="56" t="s">
        <v>267</v>
      </c>
      <c r="I25" s="56" t="s">
        <v>98</v>
      </c>
      <c r="J25" s="56" t="s">
        <v>55</v>
      </c>
      <c r="K25" s="72" t="s">
        <v>99</v>
      </c>
      <c r="L25" s="56" t="s">
        <v>111</v>
      </c>
      <c r="M25" s="91" t="s">
        <v>100</v>
      </c>
      <c r="N25" s="91" t="s">
        <v>109</v>
      </c>
      <c r="O25" s="50" t="s">
        <v>23</v>
      </c>
      <c r="P25" s="71">
        <f>VLOOKUP(C25,'mod ctrl'!$C$3:$N$154,10,FALSE)</f>
        <v>0</v>
      </c>
      <c r="Q25" s="71" t="str">
        <f>VLOOKUP(C25,'mod ctrl'!$C$3:$N$154,11,FALSE)</f>
        <v>C6 Plan d'alimentation</v>
      </c>
      <c r="R25" s="71" t="str">
        <f>VLOOKUP(C25,'mod ctrl'!$C$3:$N$154,12,FALSE)</f>
        <v>idem PC volailles LR</v>
      </c>
      <c r="S25" s="29"/>
    </row>
    <row r="26" spans="1:19" s="26" customFormat="1" ht="57" x14ac:dyDescent="0.25">
      <c r="A26" s="25"/>
      <c r="B26" s="47" t="s">
        <v>153</v>
      </c>
      <c r="C26" s="47" t="s">
        <v>76</v>
      </c>
      <c r="D26" s="71" t="str">
        <f>VLOOKUP(C26,'mod ctrl'!$C$3:$G$154,2,FALSE)</f>
        <v>IGP Melon du Haut-Poitou</v>
      </c>
      <c r="E26" s="71" t="str">
        <f>VLOOKUP(C26,'mod ctrl'!$C$3:$G$154,3,FALSE)</f>
        <v>Brossage des melons</v>
      </c>
      <c r="F26" s="71" t="str">
        <f>VLOOKUP(C26,'mod ctrl'!$C$3:$G$154,4,FALSE)</f>
        <v>A réception sur le lieu de conditionnement les palox ou caisses sont vidés sur un tapis roulant et les melons sont brossés</v>
      </c>
      <c r="G26" s="66" t="str">
        <f>VLOOKUP(C26,'mod ctrl'!$C$3:$G$154,5,FALSE)</f>
        <v>/</v>
      </c>
      <c r="H26" s="56" t="s">
        <v>268</v>
      </c>
      <c r="I26" s="56" t="s">
        <v>57</v>
      </c>
      <c r="J26" s="56" t="s">
        <v>104</v>
      </c>
      <c r="K26" s="79" t="s">
        <v>58</v>
      </c>
      <c r="L26" s="47" t="s">
        <v>106</v>
      </c>
      <c r="M26" s="56" t="s">
        <v>103</v>
      </c>
      <c r="N26" s="79" t="s">
        <v>108</v>
      </c>
      <c r="O26" s="50" t="s">
        <v>23</v>
      </c>
      <c r="P26" s="71">
        <f>VLOOKUP(C26,'mod ctrl'!$C$3:$N$154,10,FALSE)</f>
        <v>0</v>
      </c>
      <c r="Q26" s="71" t="str">
        <f>VLOOKUP(C26,'mod ctrl'!$C$3:$N$154,11,FALSE)</f>
        <v>C6 Plan d'alimentation</v>
      </c>
      <c r="R26" s="71" t="str">
        <f>VLOOKUP(C26,'mod ctrl'!$C$3:$N$154,12,FALSE)</f>
        <v>idem PC volailles LR</v>
      </c>
      <c r="S26" s="29"/>
    </row>
    <row r="27" spans="1:19" s="26" customFormat="1" ht="210" x14ac:dyDescent="0.25">
      <c r="A27" s="25"/>
      <c r="B27" s="47" t="s">
        <v>153</v>
      </c>
      <c r="C27" s="68" t="s">
        <v>77</v>
      </c>
      <c r="D27" s="77" t="str">
        <f>VLOOKUP(C27,'mod ctrl'!$C$3:$G$154,2,FALSE)</f>
        <v>IGP Melon du Haut-Poitou</v>
      </c>
      <c r="E27" s="77" t="str">
        <f>VLOOKUP(C27,'mod ctrl'!$C$3:$G$154,3,FALSE)</f>
        <v>Triage</v>
      </c>
      <c r="F27" s="77" t="str">
        <f>VLOOKUP(C27,'mod ctrl'!$C$3:$G$154,4,FALSE)</f>
        <v>Triage manuel afin déliminer les fruits non conformes :
- Aspect entier, propre, dépourvu d'humidité extérieure ou de trace de produit de traitement, sain (exempt d'attaque dinsecte ou de maladie et indemnes de défauts graves nuisant  leur comestibilité ou  leur aspect)
- Poids compris entre 550 g minimum et 1350 g maximum,
- Ecorce de couleur verte commençant  tourner légèrement au jaune, à la couleur totalement jaune
- Absence de vitrescence de la chair
- Déclassement des melons mals formés, fendus, trop verts, présentant des marques d'attaques d'insectes et/ou de maladie</v>
      </c>
      <c r="G27" s="66" t="str">
        <f>VLOOKUP(C27,'mod ctrl'!$C$3:$G$154,5,FALSE)</f>
        <v>PPC</v>
      </c>
      <c r="H27" s="56" t="s">
        <v>269</v>
      </c>
      <c r="I27" s="56" t="s">
        <v>57</v>
      </c>
      <c r="J27" s="56" t="s">
        <v>104</v>
      </c>
      <c r="K27" s="78" t="s">
        <v>130</v>
      </c>
      <c r="L27" s="56" t="s">
        <v>101</v>
      </c>
      <c r="M27" s="56" t="s">
        <v>105</v>
      </c>
      <c r="N27" s="56" t="s">
        <v>102</v>
      </c>
      <c r="O27" s="50" t="s">
        <v>23</v>
      </c>
      <c r="P27" s="71">
        <f>VLOOKUP(C27,'mod ctrl'!$C$3:$N$154,10,FALSE)</f>
        <v>0</v>
      </c>
      <c r="Q27" s="71" t="str">
        <f>VLOOKUP(C27,'mod ctrl'!$C$3:$N$154,11,FALSE)</f>
        <v>E1</v>
      </c>
      <c r="R27" s="71">
        <f>VLOOKUP(C27,'mod ctrl'!$C$3:$N$154,12,FALSE)</f>
        <v>0</v>
      </c>
      <c r="S27" s="29"/>
    </row>
    <row r="28" spans="1:19" s="26" customFormat="1" ht="73.5" customHeight="1" x14ac:dyDescent="0.25">
      <c r="A28" s="25"/>
      <c r="B28" s="47" t="s">
        <v>153</v>
      </c>
      <c r="C28" s="47" t="s">
        <v>78</v>
      </c>
      <c r="D28" s="71" t="str">
        <f>VLOOKUP(C28,'mod ctrl'!$C$3:$G$154,2,FALSE)</f>
        <v>IGP Melon du Haut-Poitou</v>
      </c>
      <c r="E28" s="71" t="str">
        <f>VLOOKUP(C28,'mod ctrl'!$C$3:$G$154,3,FALSE)</f>
        <v>Calibrage</v>
      </c>
      <c r="F28" s="71" t="str">
        <f>VLOOKUP(C28,'mod ctrl'!$C$3:$G$154,4,FALSE)</f>
        <v>Automatique et individuel</v>
      </c>
      <c r="G28" s="66" t="str">
        <f>VLOOKUP(C28,'mod ctrl'!$C$3:$G$154,5,FALSE)</f>
        <v>/</v>
      </c>
      <c r="H28" s="56" t="s">
        <v>270</v>
      </c>
      <c r="I28" s="56" t="s">
        <v>98</v>
      </c>
      <c r="J28" s="56" t="s">
        <v>55</v>
      </c>
      <c r="K28" s="72" t="s">
        <v>99</v>
      </c>
      <c r="L28" s="56" t="s">
        <v>111</v>
      </c>
      <c r="M28" s="91" t="s">
        <v>100</v>
      </c>
      <c r="N28" s="91" t="s">
        <v>109</v>
      </c>
      <c r="O28" s="50" t="s">
        <v>23</v>
      </c>
      <c r="P28" s="71">
        <f>VLOOKUP(C28,'mod ctrl'!$C$3:$N$154,10,FALSE)</f>
        <v>0</v>
      </c>
      <c r="Q28" s="71" t="str">
        <f>VLOOKUP(C28,'mod ctrl'!$C$3:$N$154,11,FALSE)</f>
        <v>E1</v>
      </c>
      <c r="R28" s="71">
        <f>VLOOKUP(C28,'mod ctrl'!$C$3:$N$154,12,FALSE)</f>
        <v>0</v>
      </c>
      <c r="S28" s="29"/>
    </row>
    <row r="29" spans="1:19" s="26" customFormat="1" ht="73.5" customHeight="1" x14ac:dyDescent="0.25">
      <c r="A29" s="25"/>
      <c r="B29" s="47" t="s">
        <v>153</v>
      </c>
      <c r="C29" s="47" t="s">
        <v>78</v>
      </c>
      <c r="D29" s="71" t="str">
        <f>VLOOKUP(C29,'mod ctrl'!$C$3:$G$154,2,FALSE)</f>
        <v>IGP Melon du Haut-Poitou</v>
      </c>
      <c r="E29" s="71" t="str">
        <f>VLOOKUP(C29,'mod ctrl'!$C$3:$G$154,3,FALSE)</f>
        <v>Calibrage</v>
      </c>
      <c r="F29" s="71" t="str">
        <f>VLOOKUP(C29,'mod ctrl'!$C$3:$G$154,4,FALSE)</f>
        <v>Automatique et individuel</v>
      </c>
      <c r="G29" s="66" t="str">
        <f>VLOOKUP(C29,'mod ctrl'!$C$3:$G$154,5,FALSE)</f>
        <v>/</v>
      </c>
      <c r="H29" s="56" t="s">
        <v>271</v>
      </c>
      <c r="I29" s="56" t="s">
        <v>57</v>
      </c>
      <c r="J29" s="56" t="s">
        <v>104</v>
      </c>
      <c r="K29" s="79" t="s">
        <v>58</v>
      </c>
      <c r="L29" s="47" t="s">
        <v>106</v>
      </c>
      <c r="M29" s="56" t="s">
        <v>103</v>
      </c>
      <c r="N29" s="79" t="s">
        <v>108</v>
      </c>
      <c r="O29" s="50" t="s">
        <v>23</v>
      </c>
      <c r="P29" s="71">
        <f>VLOOKUP(C29,'mod ctrl'!$C$3:$N$154,10,FALSE)</f>
        <v>0</v>
      </c>
      <c r="Q29" s="71" t="str">
        <f>VLOOKUP(C29,'mod ctrl'!$C$3:$N$154,11,FALSE)</f>
        <v>E1</v>
      </c>
      <c r="R29" s="71">
        <f>VLOOKUP(C29,'mod ctrl'!$C$3:$N$154,12,FALSE)</f>
        <v>0</v>
      </c>
      <c r="S29" s="29"/>
    </row>
    <row r="30" spans="1:19" ht="65.25" customHeight="1" x14ac:dyDescent="0.25">
      <c r="A30" s="25"/>
      <c r="B30" s="47" t="s">
        <v>153</v>
      </c>
      <c r="C30" s="47" t="s">
        <v>79</v>
      </c>
      <c r="D30" s="71" t="str">
        <f>VLOOKUP(C30,'mod ctrl'!$C$3:$G$154,2,FALSE)</f>
        <v>IGP Melon du Haut-Poitou</v>
      </c>
      <c r="E30" s="71" t="str">
        <f>VLOOKUP(C30,'mod ctrl'!$C$3:$G$154,3,FALSE)</f>
        <v>Agréeur</v>
      </c>
      <c r="F30" s="71" t="str">
        <f>VLOOKUP(C30,'mod ctrl'!$C$3:$G$154,4,FALSE)</f>
        <v>Qualifié par le groupement</v>
      </c>
      <c r="G30" s="66" t="str">
        <f>VLOOKUP(C30,'mod ctrl'!$C$3:$G$154,5,FALSE)</f>
        <v>/</v>
      </c>
      <c r="H30" s="56" t="s">
        <v>273</v>
      </c>
      <c r="I30" s="56" t="s">
        <v>98</v>
      </c>
      <c r="J30" s="56" t="s">
        <v>55</v>
      </c>
      <c r="K30" s="72" t="s">
        <v>99</v>
      </c>
      <c r="L30" s="56" t="s">
        <v>111</v>
      </c>
      <c r="M30" s="91" t="s">
        <v>100</v>
      </c>
      <c r="N30" s="91" t="s">
        <v>109</v>
      </c>
      <c r="O30" s="50" t="s">
        <v>23</v>
      </c>
      <c r="P30" s="71">
        <f>VLOOKUP(C30,'mod ctrl'!$C$3:$N$154,10,FALSE)</f>
        <v>0</v>
      </c>
      <c r="Q30" s="71" t="str">
        <f>VLOOKUP(C30,'mod ctrl'!$C$3:$N$154,11,FALSE)</f>
        <v>C6 Plan d'alimentation</v>
      </c>
      <c r="R30" s="71">
        <f>VLOOKUP(C30,'mod ctrl'!$C$3:$N$154,12,FALSE)</f>
        <v>0</v>
      </c>
      <c r="S30" s="29"/>
    </row>
    <row r="31" spans="1:19" ht="65.25" customHeight="1" x14ac:dyDescent="0.25">
      <c r="A31" s="25"/>
      <c r="B31" s="47" t="s">
        <v>153</v>
      </c>
      <c r="C31" s="47" t="s">
        <v>79</v>
      </c>
      <c r="D31" s="71" t="str">
        <f>VLOOKUP(C31,'mod ctrl'!$C$3:$G$154,2,FALSE)</f>
        <v>IGP Melon du Haut-Poitou</v>
      </c>
      <c r="E31" s="71" t="str">
        <f>VLOOKUP(C31,'mod ctrl'!$C$3:$G$154,3,FALSE)</f>
        <v>Agréeur</v>
      </c>
      <c r="F31" s="71" t="str">
        <f>VLOOKUP(C31,'mod ctrl'!$C$3:$G$154,4,FALSE)</f>
        <v>Qualifié par le groupement</v>
      </c>
      <c r="G31" s="66" t="str">
        <f>VLOOKUP(C31,'mod ctrl'!$C$3:$G$154,5,FALSE)</f>
        <v>/</v>
      </c>
      <c r="H31" s="56" t="s">
        <v>274</v>
      </c>
      <c r="I31" s="56" t="s">
        <v>57</v>
      </c>
      <c r="J31" s="56" t="s">
        <v>55</v>
      </c>
      <c r="K31" s="79" t="s">
        <v>58</v>
      </c>
      <c r="L31" s="47" t="s">
        <v>106</v>
      </c>
      <c r="M31" s="56" t="s">
        <v>103</v>
      </c>
      <c r="N31" s="79" t="s">
        <v>108</v>
      </c>
      <c r="O31" s="50" t="s">
        <v>23</v>
      </c>
      <c r="P31" s="71">
        <f>VLOOKUP(C31,'mod ctrl'!$C$3:$N$154,10,FALSE)</f>
        <v>0</v>
      </c>
      <c r="Q31" s="71" t="str">
        <f>VLOOKUP(C31,'mod ctrl'!$C$3:$N$154,11,FALSE)</f>
        <v>C6 Plan d'alimentation</v>
      </c>
      <c r="R31" s="71">
        <f>VLOOKUP(C31,'mod ctrl'!$C$3:$N$154,12,FALSE)</f>
        <v>0</v>
      </c>
      <c r="S31" s="29"/>
    </row>
    <row r="32" spans="1:19" ht="95.25" customHeight="1" x14ac:dyDescent="0.25">
      <c r="A32" s="25"/>
      <c r="B32" s="47" t="s">
        <v>153</v>
      </c>
      <c r="C32" s="68" t="s">
        <v>80</v>
      </c>
      <c r="D32" s="77" t="str">
        <f>VLOOKUP(C32,'mod ctrl'!$C$3:$G$154,2,FALSE)</f>
        <v>IGP Melon du Haut-Poitou</v>
      </c>
      <c r="E32" s="77" t="str">
        <f>VLOOKUP(C32,'mod ctrl'!$C$3:$G$154,3,FALSE)</f>
        <v>Agréage</v>
      </c>
      <c r="F32" s="77" t="str">
        <f>VLOOKUP(C32,'mod ctrl'!$C$3:$G$154,4,FALSE)</f>
        <v>Examen d'un échantillon représentatif des lots de melons triés, calibrés et conditionnés :
- Variété
- Teneur en sucre
- Absence de vitrescence des fruits,
- Homogénéité du lot de melon</v>
      </c>
      <c r="G32" s="66" t="str">
        <f>VLOOKUP(C32,'mod ctrl'!$C$3:$G$154,5,FALSE)</f>
        <v>PPC</v>
      </c>
      <c r="H32" s="56" t="s">
        <v>275</v>
      </c>
      <c r="I32" s="56" t="s">
        <v>57</v>
      </c>
      <c r="J32" s="56" t="s">
        <v>55</v>
      </c>
      <c r="K32" s="78" t="s">
        <v>130</v>
      </c>
      <c r="L32" s="56" t="s">
        <v>101</v>
      </c>
      <c r="M32" s="56" t="s">
        <v>105</v>
      </c>
      <c r="N32" s="56" t="s">
        <v>102</v>
      </c>
      <c r="O32" s="50" t="s">
        <v>23</v>
      </c>
      <c r="P32" s="71">
        <f>VLOOKUP(C32,'mod ctrl'!$C$3:$N$154,10,FALSE)</f>
        <v>0</v>
      </c>
      <c r="Q32" s="71" t="str">
        <f>VLOOKUP(C32,'mod ctrl'!$C$3:$N$154,11,FALSE)</f>
        <v>C6 Plan d'alimentation</v>
      </c>
      <c r="R32" s="71">
        <f>VLOOKUP(C32,'mod ctrl'!$C$3:$N$154,12,FALSE)</f>
        <v>0</v>
      </c>
      <c r="S32" s="29"/>
    </row>
    <row r="33" spans="1:19" ht="164.25" customHeight="1" x14ac:dyDescent="0.25">
      <c r="A33" s="25"/>
      <c r="B33" s="47" t="s">
        <v>153</v>
      </c>
      <c r="C33" s="68" t="s">
        <v>81</v>
      </c>
      <c r="D33" s="77" t="str">
        <f>VLOOKUP(C33,'mod ctrl'!$C$3:$G$154,2,FALSE)</f>
        <v>IGP Melon du Haut-Poitou</v>
      </c>
      <c r="E33" s="77" t="str">
        <f>VLOOKUP(C33,'mod ctrl'!$C$3:$G$154,3,FALSE)</f>
        <v>Conditionnement</v>
      </c>
      <c r="F33" s="77" t="str">
        <f>VLOOKUP(C33,'mod ctrl'!$C$3:$G$154,4,FALSE)</f>
        <v>Par catégorie de calibre en plateaux monocouches alvéolés ou emballages individuels.
Les plateaux utilisés sont :
- en matériaux agréés pour le conditionnement des denrées alimentaires,
- munis d'alvéoles,
- propres et en bon état, conformément  la réglementation nationale
Chaque plateau contient entre 11 et 15 melons</v>
      </c>
      <c r="G33" s="66" t="str">
        <f>VLOOKUP(C33,'mod ctrl'!$C$3:$G$154,5,FALSE)</f>
        <v>PPC</v>
      </c>
      <c r="H33" s="56" t="s">
        <v>276</v>
      </c>
      <c r="I33" s="56" t="s">
        <v>57</v>
      </c>
      <c r="J33" s="56" t="s">
        <v>55</v>
      </c>
      <c r="K33" s="78" t="s">
        <v>130</v>
      </c>
      <c r="L33" s="56" t="s">
        <v>101</v>
      </c>
      <c r="M33" s="56" t="s">
        <v>105</v>
      </c>
      <c r="N33" s="56" t="s">
        <v>102</v>
      </c>
      <c r="O33" s="50" t="s">
        <v>23</v>
      </c>
      <c r="P33" s="71">
        <f>VLOOKUP(C33,'mod ctrl'!$C$3:$N$154,10,FALSE)</f>
        <v>0</v>
      </c>
      <c r="Q33" s="71">
        <f>VLOOKUP(C33,'mod ctrl'!$C$3:$N$154,11,FALSE)</f>
        <v>0</v>
      </c>
      <c r="R33" s="71">
        <f>VLOOKUP(C33,'mod ctrl'!$C$3:$N$154,12,FALSE)</f>
        <v>0</v>
      </c>
      <c r="S33" s="29"/>
    </row>
    <row r="34" spans="1:19" ht="45" x14ac:dyDescent="0.25">
      <c r="A34" s="25"/>
      <c r="B34" s="47" t="s">
        <v>153</v>
      </c>
      <c r="C34" s="68" t="s">
        <v>82</v>
      </c>
      <c r="D34" s="77" t="str">
        <f>VLOOKUP(C34,'mod ctrl'!$C$3:$G$154,2,FALSE)</f>
        <v>IGP Melon du Haut-Poitou</v>
      </c>
      <c r="E34" s="77" t="str">
        <f>VLOOKUP(C34,'mod ctrl'!$C$3:$G$154,3,FALSE)</f>
        <v>Stockage</v>
      </c>
      <c r="F34" s="77" t="str">
        <f>VLOOKUP(C34,'mod ctrl'!$C$3:$G$154,4,FALSE)</f>
        <v>Température comprise entre 9 et 13° C</v>
      </c>
      <c r="G34" s="66" t="str">
        <f>VLOOKUP(C34,'mod ctrl'!$C$3:$G$154,5,FALSE)</f>
        <v>PPC</v>
      </c>
      <c r="H34" s="56" t="s">
        <v>277</v>
      </c>
      <c r="I34" s="56" t="s">
        <v>57</v>
      </c>
      <c r="J34" s="56" t="s">
        <v>55</v>
      </c>
      <c r="K34" s="78" t="s">
        <v>130</v>
      </c>
      <c r="L34" s="56" t="s">
        <v>101</v>
      </c>
      <c r="M34" s="56" t="s">
        <v>105</v>
      </c>
      <c r="N34" s="56" t="s">
        <v>102</v>
      </c>
      <c r="O34" s="50" t="s">
        <v>23</v>
      </c>
      <c r="P34" s="71">
        <f>VLOOKUP(C34,'mod ctrl'!$C$3:$N$154,10,FALSE)</f>
        <v>0</v>
      </c>
      <c r="Q34" s="71"/>
      <c r="R34" s="71"/>
      <c r="S34" s="29"/>
    </row>
    <row r="35" spans="1:19" ht="45" x14ac:dyDescent="0.25">
      <c r="A35" s="25"/>
      <c r="B35" s="47" t="s">
        <v>153</v>
      </c>
      <c r="C35" s="68" t="s">
        <v>83</v>
      </c>
      <c r="D35" s="77" t="str">
        <f>VLOOKUP(C35,'mod ctrl'!$C$3:$G$154,2,FALSE)</f>
        <v>IGP Melon du Haut-Poitou</v>
      </c>
      <c r="E35" s="77" t="str">
        <f>VLOOKUP(C35,'mod ctrl'!$C$3:$G$154,3,FALSE)</f>
        <v>Délai d'expédition</v>
      </c>
      <c r="F35" s="77" t="str">
        <f>VLOOKUP(C35,'mod ctrl'!$C$3:$G$154,4,FALSE)</f>
        <v>Au plus tard 48 heures aprs cueillette</v>
      </c>
      <c r="G35" s="66" t="str">
        <f>VLOOKUP(C35,'mod ctrl'!$C$3:$G$154,5,FALSE)</f>
        <v>PPC</v>
      </c>
      <c r="H35" s="56" t="s">
        <v>159</v>
      </c>
      <c r="I35" s="56" t="s">
        <v>57</v>
      </c>
      <c r="J35" s="78" t="s">
        <v>55</v>
      </c>
      <c r="K35" s="78" t="s">
        <v>130</v>
      </c>
      <c r="L35" s="56" t="s">
        <v>101</v>
      </c>
      <c r="M35" s="56" t="s">
        <v>105</v>
      </c>
      <c r="N35" s="56" t="s">
        <v>102</v>
      </c>
      <c r="O35" s="50" t="s">
        <v>23</v>
      </c>
      <c r="P35" s="71">
        <f>VLOOKUP(C35,'mod ctrl'!$C$3:$N$154,10,FALSE)</f>
        <v>0</v>
      </c>
      <c r="Q35" s="71" t="str">
        <f>VLOOKUP(C35,'mod ctrl'!$C$3:$N$154,11,FALSE)</f>
        <v>C24 Elevage dédié</v>
      </c>
      <c r="R35" s="71" t="str">
        <f>VLOOKUP(C35,'mod ctrl'!$C$3:$N$154,12,FALSE)</f>
        <v>"+"</v>
      </c>
      <c r="S35" s="29"/>
    </row>
    <row r="36" spans="1:19" ht="45" x14ac:dyDescent="0.25">
      <c r="A36" s="25"/>
      <c r="B36" s="47" t="s">
        <v>153</v>
      </c>
      <c r="C36" s="68" t="s">
        <v>84</v>
      </c>
      <c r="D36" s="77" t="str">
        <f>VLOOKUP(C36,'mod ctrl'!$C$3:$G$154,2,FALSE)</f>
        <v>IGP Melon du Haut-Poitou</v>
      </c>
      <c r="E36" s="77" t="str">
        <f>VLOOKUP(C36,'mod ctrl'!$C$3:$G$154,3,FALSE)</f>
        <v>Etiquetage</v>
      </c>
      <c r="F36" s="77" t="str">
        <f>VLOOKUP(C36,'mod ctrl'!$C$3:$G$154,4,FALSE)</f>
        <v>Stickage individuel des fruits</v>
      </c>
      <c r="G36" s="66" t="str">
        <f>VLOOKUP(C36,'mod ctrl'!$C$3:$G$154,5,FALSE)</f>
        <v>PPC</v>
      </c>
      <c r="H36" s="56" t="s">
        <v>278</v>
      </c>
      <c r="I36" s="56" t="s">
        <v>57</v>
      </c>
      <c r="J36" s="56" t="s">
        <v>55</v>
      </c>
      <c r="K36" s="78" t="s">
        <v>130</v>
      </c>
      <c r="L36" s="56" t="s">
        <v>101</v>
      </c>
      <c r="M36" s="56" t="s">
        <v>105</v>
      </c>
      <c r="N36" s="56" t="s">
        <v>102</v>
      </c>
      <c r="O36" s="50" t="s">
        <v>23</v>
      </c>
      <c r="P36" s="71">
        <f>VLOOKUP(C36,'mod ctrl'!$C$3:$N$154,10,FALSE)</f>
        <v>0</v>
      </c>
      <c r="Q36" s="71">
        <f>VLOOKUP(C36,'mod ctrl'!$C$3:$N$154,11,FALSE)</f>
        <v>0</v>
      </c>
      <c r="R36" s="71">
        <f>VLOOKUP(C36,'mod ctrl'!$C$3:$N$154,12,FALSE)</f>
        <v>0</v>
      </c>
      <c r="S36" s="29"/>
    </row>
  </sheetData>
  <autoFilter ref="A2:S36"/>
  <customSheetViews>
    <customSheetView guid="{63B915DF-E436-4AAA-90BD-DE14F8B08A3D}" showPageBreaks="1" fitToPage="1">
      <selection activeCell="I2" sqref="I2"/>
      <pageMargins left="0.23622047244094491" right="0.23622047244094491" top="0.74803149606299213" bottom="0.74803149606299213" header="0.31496062992125984" footer="0.31496062992125984"/>
      <pageSetup paperSize="9" scale="53" orientation="landscape" r:id="rId1"/>
    </customSheetView>
  </customSheetViews>
  <mergeCells count="1">
    <mergeCell ref="B1:N1"/>
  </mergeCells>
  <printOptions horizontalCentered="1"/>
  <pageMargins left="0.23622047244094491" right="0.27559055118110237" top="1.3385826771653544" bottom="0.74803149606299213" header="0.31496062992125984" footer="0.31496062992125984"/>
  <pageSetup paperSize="9" scale="58" fitToHeight="0" orientation="landscape" r:id="rId2"/>
  <headerFooter>
    <oddHeader>&amp;L&amp;G&amp;C&amp;"Arial,Gras"&amp;14DISPOSITIONS DE CONTRÔLE SPECIFIQUES&amp;"Arial,Normal"&amp;11
---------------
&amp;K000000Melon du Haut Poitou
IG 14/95&amp;R&amp;"Arial,Gras"PC &amp;K000000IG 461 V02&amp;K01+000
&amp;KFF0000Emission : 22/02/2021&amp;K01+000
&amp;"Arial,Normal"Page &amp;P / &amp;N</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3"/>
  <sheetViews>
    <sheetView view="pageLayout" zoomScaleNormal="100" workbookViewId="0">
      <selection activeCell="E2" sqref="E2"/>
    </sheetView>
  </sheetViews>
  <sheetFormatPr baseColWidth="10" defaultRowHeight="15" x14ac:dyDescent="0.25"/>
  <cols>
    <col min="1" max="1" width="6.28515625" style="8" customWidth="1"/>
    <col min="2" max="2" width="5.140625" customWidth="1"/>
    <col min="4" max="4" width="22.85546875" customWidth="1"/>
    <col min="5" max="5" width="27.7109375" customWidth="1"/>
    <col min="6" max="7" width="11.5703125" customWidth="1"/>
  </cols>
  <sheetData>
    <row r="2" spans="1:6" ht="51.6" customHeight="1" x14ac:dyDescent="0.25">
      <c r="A2" s="3" t="s">
        <v>25</v>
      </c>
      <c r="B2" s="4"/>
      <c r="C2" s="4"/>
      <c r="D2" s="4"/>
      <c r="E2" s="4"/>
      <c r="F2" s="2"/>
    </row>
    <row r="3" spans="1:6" s="7" customFormat="1" ht="21.6" customHeight="1" x14ac:dyDescent="0.25">
      <c r="A3" s="27" t="s">
        <v>42</v>
      </c>
      <c r="B3" s="6"/>
      <c r="C3" s="6"/>
      <c r="D3" s="6"/>
    </row>
    <row r="4" spans="1:6" s="7" customFormat="1" ht="21.6" customHeight="1" x14ac:dyDescent="0.25">
      <c r="A4" s="5" t="s">
        <v>33</v>
      </c>
      <c r="B4" s="9" t="s">
        <v>32</v>
      </c>
      <c r="C4" s="6"/>
      <c r="D4" s="6"/>
    </row>
    <row r="5" spans="1:6" s="7" customFormat="1" ht="21.6" customHeight="1" x14ac:dyDescent="0.25">
      <c r="A5" s="5"/>
      <c r="B5" s="5" t="s">
        <v>26</v>
      </c>
      <c r="C5" s="6" t="s">
        <v>27</v>
      </c>
      <c r="D5" s="6"/>
    </row>
    <row r="6" spans="1:6" s="7" customFormat="1" ht="21.6" customHeight="1" x14ac:dyDescent="0.25">
      <c r="A6" s="5"/>
      <c r="B6" s="5" t="s">
        <v>28</v>
      </c>
      <c r="C6" s="6" t="s">
        <v>30</v>
      </c>
      <c r="D6" s="6"/>
    </row>
    <row r="7" spans="1:6" s="7" customFormat="1" ht="21.6" customHeight="1" x14ac:dyDescent="0.25">
      <c r="A7" s="5" t="s">
        <v>34</v>
      </c>
      <c r="B7" s="6" t="s">
        <v>39</v>
      </c>
      <c r="C7" s="6"/>
      <c r="D7" s="6"/>
    </row>
    <row r="8" spans="1:6" s="7" customFormat="1" ht="21.6" customHeight="1" x14ac:dyDescent="0.25">
      <c r="A8" s="5" t="s">
        <v>35</v>
      </c>
      <c r="B8" s="6" t="s">
        <v>40</v>
      </c>
      <c r="C8" s="6"/>
      <c r="D8" s="6"/>
    </row>
    <row r="9" spans="1:6" s="7" customFormat="1" ht="21.6" customHeight="1" x14ac:dyDescent="0.25">
      <c r="A9" s="5" t="s">
        <v>36</v>
      </c>
      <c r="B9" s="6" t="s">
        <v>29</v>
      </c>
      <c r="C9" s="6"/>
      <c r="D9" s="6"/>
    </row>
    <row r="10" spans="1:6" s="7" customFormat="1" ht="21.6" customHeight="1" x14ac:dyDescent="0.25">
      <c r="A10" s="5"/>
      <c r="B10" s="5" t="s">
        <v>26</v>
      </c>
      <c r="C10" s="6" t="s">
        <v>41</v>
      </c>
      <c r="D10" s="6"/>
    </row>
    <row r="11" spans="1:6" s="7" customFormat="1" ht="21.6" customHeight="1" x14ac:dyDescent="0.25">
      <c r="A11" s="5"/>
      <c r="B11" s="5" t="s">
        <v>28</v>
      </c>
      <c r="C11" s="6" t="s">
        <v>47</v>
      </c>
      <c r="D11" s="6"/>
    </row>
    <row r="12" spans="1:6" s="7" customFormat="1" ht="21.6" customHeight="1" x14ac:dyDescent="0.25">
      <c r="A12" s="5" t="s">
        <v>37</v>
      </c>
      <c r="B12" s="6" t="s">
        <v>31</v>
      </c>
      <c r="C12" s="6"/>
      <c r="D12" s="6"/>
    </row>
    <row r="13" spans="1:6" x14ac:dyDescent="0.25">
      <c r="A13" s="5"/>
      <c r="B13" s="1"/>
      <c r="C13" s="1"/>
      <c r="D13" s="1"/>
    </row>
  </sheetData>
  <printOptions horizontalCentered="1"/>
  <pageMargins left="0.23622047244094491" right="0.27559055118110237" top="1.3385826771653544" bottom="0.74803149606299213" header="0.31496062992125984" footer="0.31496062992125984"/>
  <pageSetup paperSize="9" scale="94" fitToHeight="0" orientation="portrait" r:id="rId1"/>
  <headerFooter>
    <oddHeader>&amp;L&amp;G&amp;C&amp;"Arial,Gras"&amp;14DISPOSITIONS DE CONTRÔLE SPECIFIQUES&amp;"Arial,Normal"&amp;11
---------------
&amp;K000000Melon du Haut-Poitou
IG 14/95&amp;R&amp;"Arial,Gras"PC IG&amp;K000000 461 V02&amp;K01+000
&amp;KFF0000Emission : 22/02/2021
&amp;"Arial,Normal"&amp;K01+000Page &amp;P / &amp;N</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view="pageLayout" zoomScaleNormal="100" workbookViewId="0">
      <selection activeCell="B9" sqref="B9"/>
    </sheetView>
  </sheetViews>
  <sheetFormatPr baseColWidth="10" defaultColWidth="11.5703125" defaultRowHeight="15" x14ac:dyDescent="0.25"/>
  <cols>
    <col min="1" max="1" width="6.85546875" style="10" customWidth="1"/>
    <col min="2" max="2" width="17.85546875" style="17" customWidth="1"/>
    <col min="3" max="3" width="19.42578125" style="10" customWidth="1"/>
    <col min="4" max="4" width="52.28515625" style="10" customWidth="1"/>
    <col min="5" max="6" width="11.5703125" style="10" customWidth="1"/>
    <col min="7" max="16384" width="11.5703125" style="10"/>
  </cols>
  <sheetData>
    <row r="1" spans="1:6" ht="34.15" customHeight="1" x14ac:dyDescent="0.25">
      <c r="A1" s="14"/>
      <c r="B1" s="114" t="s">
        <v>43</v>
      </c>
      <c r="C1" s="115"/>
      <c r="D1" s="115"/>
      <c r="E1" s="16"/>
      <c r="F1" s="16"/>
    </row>
    <row r="2" spans="1:6" x14ac:dyDescent="0.25">
      <c r="A2" s="14"/>
      <c r="B2" s="116" t="s">
        <v>162</v>
      </c>
      <c r="C2" s="116"/>
      <c r="D2" s="116"/>
    </row>
    <row r="3" spans="1:6" x14ac:dyDescent="0.25">
      <c r="A3" s="14"/>
      <c r="B3" s="116"/>
      <c r="C3" s="116"/>
      <c r="D3" s="116"/>
    </row>
    <row r="4" spans="1:6" x14ac:dyDescent="0.25">
      <c r="A4" s="14"/>
      <c r="B4" s="116"/>
      <c r="C4" s="116"/>
      <c r="D4" s="116"/>
    </row>
    <row r="5" spans="1:6" x14ac:dyDescent="0.25">
      <c r="A5" s="14"/>
      <c r="B5" s="116"/>
      <c r="C5" s="116"/>
      <c r="D5" s="116"/>
    </row>
    <row r="6" spans="1:6" x14ac:dyDescent="0.25">
      <c r="A6" s="14"/>
      <c r="B6" s="116"/>
      <c r="C6" s="116"/>
      <c r="D6" s="116"/>
    </row>
    <row r="7" spans="1:6" ht="227.45" customHeight="1" x14ac:dyDescent="0.25">
      <c r="A7" s="14"/>
      <c r="B7" s="116"/>
      <c r="C7" s="116"/>
      <c r="D7" s="116"/>
    </row>
    <row r="8" spans="1:6" ht="184.15" customHeight="1" x14ac:dyDescent="0.25">
      <c r="A8" s="14"/>
      <c r="B8" s="116"/>
      <c r="C8" s="116"/>
      <c r="D8" s="116"/>
    </row>
    <row r="9" spans="1:6" x14ac:dyDescent="0.25">
      <c r="B9" s="11"/>
    </row>
    <row r="10" spans="1:6" x14ac:dyDescent="0.25">
      <c r="B10" s="28"/>
    </row>
    <row r="11" spans="1:6" x14ac:dyDescent="0.25">
      <c r="B11" s="28"/>
    </row>
    <row r="12" spans="1:6" ht="27.6" customHeight="1" x14ac:dyDescent="0.25">
      <c r="B12" s="117"/>
      <c r="C12" s="117"/>
      <c r="D12" s="117"/>
    </row>
  </sheetData>
  <mergeCells count="3">
    <mergeCell ref="B1:D1"/>
    <mergeCell ref="B2:D8"/>
    <mergeCell ref="B12:D12"/>
  </mergeCells>
  <printOptions horizontalCentered="1"/>
  <pageMargins left="0.23622047244094491" right="0.27559055118110237" top="1.3385826771653544" bottom="0.74803149606299213" header="0.31496062992125984" footer="0.31496062992125984"/>
  <pageSetup paperSize="9" scale="94" fitToHeight="0" orientation="portrait" r:id="rId1"/>
  <headerFooter>
    <oddHeader>&amp;L&amp;G&amp;C&amp;"Arial,Gras"&amp;14DISPOSITIONS DE CONTRÔLE SPECIFIQUES&amp;"Arial,Normal"&amp;11
---------------
&amp;K000000Melon du Haut-Poitou
IG 14/95&amp;R&amp;"Arial,Gras"PC &amp;K000000IG 461 V02&amp;K01+000
&amp;KFF0000Emission : 22/02/2021&amp;K01+000
&amp;"Arial,Normal"Page &amp;P / &amp;N</oddHeader>
  </headerFooter>
  <colBreaks count="1" manualBreakCount="1">
    <brk id="4" max="1048575"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9"/>
  <sheetViews>
    <sheetView topLeftCell="A21" zoomScaleNormal="100" workbookViewId="0">
      <selection activeCell="E30" sqref="E30"/>
    </sheetView>
  </sheetViews>
  <sheetFormatPr baseColWidth="10" defaultColWidth="11.5703125" defaultRowHeight="15" x14ac:dyDescent="0.25"/>
  <cols>
    <col min="1" max="1" width="6.85546875" style="10" customWidth="1"/>
    <col min="2" max="2" width="17.85546875" style="17" customWidth="1"/>
    <col min="3" max="3" width="10.28515625" style="17" customWidth="1"/>
    <col min="4" max="4" width="26.85546875" style="10" customWidth="1"/>
    <col min="5" max="5" width="34.140625" style="10" customWidth="1"/>
    <col min="6" max="6" width="26.140625" style="10" customWidth="1"/>
    <col min="7" max="7" width="35.7109375" style="10" customWidth="1"/>
    <col min="8" max="8" width="32" style="10" customWidth="1"/>
    <col min="9" max="16384" width="11.5703125" style="10"/>
  </cols>
  <sheetData>
    <row r="1" spans="1:8" ht="232.15" customHeight="1" x14ac:dyDescent="0.25">
      <c r="B1" s="115" t="s">
        <v>163</v>
      </c>
      <c r="C1" s="115"/>
      <c r="D1" s="115"/>
      <c r="E1" s="115"/>
      <c r="F1" s="16"/>
      <c r="G1" s="65"/>
      <c r="H1" s="65" t="s">
        <v>115</v>
      </c>
    </row>
    <row r="2" spans="1:8" ht="70.900000000000006" customHeight="1" x14ac:dyDescent="0.25">
      <c r="B2" s="115" t="s">
        <v>116</v>
      </c>
      <c r="C2" s="115"/>
      <c r="D2" s="115"/>
      <c r="E2" s="115"/>
      <c r="F2" s="16"/>
      <c r="G2" s="16"/>
    </row>
    <row r="3" spans="1:8" s="24" customFormat="1" ht="42.75" x14ac:dyDescent="0.25">
      <c r="A3" s="30" t="s">
        <v>20</v>
      </c>
      <c r="B3" s="31" t="s">
        <v>0</v>
      </c>
      <c r="C3" s="118" t="s">
        <v>38</v>
      </c>
      <c r="D3" s="119"/>
      <c r="E3" s="31" t="s">
        <v>44</v>
      </c>
      <c r="F3" s="32" t="s">
        <v>48</v>
      </c>
    </row>
    <row r="4" spans="1:8" ht="30" customHeight="1" x14ac:dyDescent="0.25">
      <c r="A4" s="19"/>
      <c r="B4" s="120" t="s">
        <v>123</v>
      </c>
      <c r="C4" s="99" t="s">
        <v>119</v>
      </c>
      <c r="D4" s="99" t="s">
        <v>145</v>
      </c>
      <c r="E4" s="120" t="s">
        <v>279</v>
      </c>
      <c r="F4" s="43"/>
    </row>
    <row r="5" spans="1:8" x14ac:dyDescent="0.25">
      <c r="A5" s="19"/>
      <c r="B5" s="121"/>
      <c r="C5" s="99" t="s">
        <v>62</v>
      </c>
      <c r="D5" s="93" t="s">
        <v>121</v>
      </c>
      <c r="E5" s="121"/>
      <c r="F5" s="19"/>
    </row>
    <row r="6" spans="1:8" x14ac:dyDescent="0.25">
      <c r="A6" s="19"/>
      <c r="B6" s="121"/>
      <c r="C6" s="99" t="s">
        <v>63</v>
      </c>
      <c r="D6" s="100" t="s">
        <v>120</v>
      </c>
      <c r="E6" s="121"/>
      <c r="F6" s="19"/>
    </row>
    <row r="7" spans="1:8" x14ac:dyDescent="0.25">
      <c r="A7" s="19"/>
      <c r="B7" s="121"/>
      <c r="C7" s="99" t="s">
        <v>64</v>
      </c>
      <c r="D7" s="100" t="s">
        <v>122</v>
      </c>
      <c r="E7" s="121"/>
      <c r="F7" s="19"/>
    </row>
    <row r="8" spans="1:8" x14ac:dyDescent="0.25">
      <c r="A8" s="19"/>
      <c r="B8" s="121"/>
      <c r="C8" s="20" t="s">
        <v>65</v>
      </c>
      <c r="D8" s="93" t="s">
        <v>180</v>
      </c>
      <c r="E8" s="121"/>
      <c r="F8" s="19"/>
    </row>
    <row r="9" spans="1:8" x14ac:dyDescent="0.25">
      <c r="A9" s="19"/>
      <c r="B9" s="121"/>
      <c r="C9" s="20" t="s">
        <v>66</v>
      </c>
      <c r="D9" s="93" t="s">
        <v>184</v>
      </c>
      <c r="E9" s="121"/>
      <c r="F9" s="19"/>
    </row>
    <row r="10" spans="1:8" x14ac:dyDescent="0.25">
      <c r="A10" s="19"/>
      <c r="B10" s="121"/>
      <c r="C10" s="20" t="s">
        <v>67</v>
      </c>
      <c r="D10" s="94" t="s">
        <v>188</v>
      </c>
      <c r="E10" s="121"/>
      <c r="F10" s="19"/>
    </row>
    <row r="11" spans="1:8" x14ac:dyDescent="0.25">
      <c r="A11" s="19"/>
      <c r="B11" s="121"/>
      <c r="C11" s="20" t="s">
        <v>68</v>
      </c>
      <c r="D11" s="94" t="s">
        <v>147</v>
      </c>
      <c r="E11" s="121"/>
      <c r="F11" s="19"/>
    </row>
    <row r="12" spans="1:8" x14ac:dyDescent="0.25">
      <c r="A12" s="19"/>
      <c r="B12" s="121"/>
      <c r="C12" s="20" t="s">
        <v>69</v>
      </c>
      <c r="D12" s="94" t="s">
        <v>148</v>
      </c>
      <c r="E12" s="121"/>
      <c r="F12" s="19"/>
    </row>
    <row r="13" spans="1:8" ht="15" customHeight="1" x14ac:dyDescent="0.25">
      <c r="A13" s="19"/>
      <c r="B13" s="121"/>
      <c r="C13" s="20" t="s">
        <v>124</v>
      </c>
      <c r="D13" s="95" t="s">
        <v>147</v>
      </c>
      <c r="E13" s="121"/>
      <c r="F13" s="19"/>
    </row>
    <row r="14" spans="1:8" x14ac:dyDescent="0.25">
      <c r="A14" s="19"/>
      <c r="B14" s="121"/>
      <c r="C14" s="20" t="s">
        <v>114</v>
      </c>
      <c r="D14" s="95" t="s">
        <v>196</v>
      </c>
      <c r="E14" s="121"/>
      <c r="F14" s="96"/>
    </row>
    <row r="15" spans="1:8" x14ac:dyDescent="0.25">
      <c r="A15" s="19"/>
      <c r="B15" s="121"/>
      <c r="C15" s="20" t="s">
        <v>70</v>
      </c>
      <c r="D15" s="95" t="s">
        <v>203</v>
      </c>
      <c r="E15" s="121"/>
      <c r="F15" s="96"/>
    </row>
    <row r="16" spans="1:8" x14ac:dyDescent="0.25">
      <c r="A16" s="19"/>
      <c r="B16" s="121"/>
      <c r="C16" s="99" t="s">
        <v>71</v>
      </c>
      <c r="D16" s="101" t="s">
        <v>208</v>
      </c>
      <c r="E16" s="121"/>
      <c r="F16" s="96"/>
    </row>
    <row r="17" spans="1:6" x14ac:dyDescent="0.25">
      <c r="A17" s="19"/>
      <c r="B17" s="121"/>
      <c r="C17" s="20" t="s">
        <v>72</v>
      </c>
      <c r="D17" s="95" t="s">
        <v>210</v>
      </c>
      <c r="E17" s="121"/>
      <c r="F17" s="96"/>
    </row>
    <row r="18" spans="1:6" ht="28.5" customHeight="1" x14ac:dyDescent="0.25">
      <c r="A18" s="19"/>
      <c r="B18" s="121"/>
      <c r="C18" s="20" t="s">
        <v>73</v>
      </c>
      <c r="D18" s="95" t="s">
        <v>213</v>
      </c>
      <c r="E18" s="121"/>
      <c r="F18" s="96"/>
    </row>
    <row r="19" spans="1:6" x14ac:dyDescent="0.25">
      <c r="A19" s="19"/>
      <c r="B19" s="121"/>
      <c r="C19" s="20" t="s">
        <v>74</v>
      </c>
      <c r="D19" s="95" t="s">
        <v>216</v>
      </c>
      <c r="E19" s="121"/>
      <c r="F19" s="19"/>
    </row>
    <row r="20" spans="1:6" ht="28.5" customHeight="1" x14ac:dyDescent="0.25">
      <c r="A20" s="19"/>
      <c r="B20" s="120" t="s">
        <v>164</v>
      </c>
      <c r="C20" s="99" t="s">
        <v>75</v>
      </c>
      <c r="D20" s="101" t="s">
        <v>250</v>
      </c>
      <c r="E20" s="123" t="s">
        <v>280</v>
      </c>
      <c r="F20" s="19"/>
    </row>
    <row r="21" spans="1:6" x14ac:dyDescent="0.25">
      <c r="A21" s="19"/>
      <c r="B21" s="121"/>
      <c r="C21" s="20" t="s">
        <v>76</v>
      </c>
      <c r="D21" s="95" t="s">
        <v>221</v>
      </c>
      <c r="E21" s="124"/>
      <c r="F21" s="19"/>
    </row>
    <row r="22" spans="1:6" x14ac:dyDescent="0.25">
      <c r="A22" s="19"/>
      <c r="B22" s="121"/>
      <c r="C22" s="99" t="s">
        <v>77</v>
      </c>
      <c r="D22" s="101" t="s">
        <v>151</v>
      </c>
      <c r="E22" s="124"/>
      <c r="F22" s="19"/>
    </row>
    <row r="23" spans="1:6" x14ac:dyDescent="0.25">
      <c r="A23" s="19"/>
      <c r="B23" s="121"/>
      <c r="C23" s="20" t="s">
        <v>78</v>
      </c>
      <c r="D23" s="95" t="s">
        <v>152</v>
      </c>
      <c r="E23" s="124"/>
      <c r="F23" s="19"/>
    </row>
    <row r="24" spans="1:6" x14ac:dyDescent="0.25">
      <c r="A24" s="19"/>
      <c r="B24" s="121"/>
      <c r="C24" s="20" t="s">
        <v>79</v>
      </c>
      <c r="D24" s="95" t="s">
        <v>228</v>
      </c>
      <c r="E24" s="124"/>
      <c r="F24" s="19"/>
    </row>
    <row r="25" spans="1:6" x14ac:dyDescent="0.25">
      <c r="A25" s="19"/>
      <c r="B25" s="121"/>
      <c r="C25" s="99" t="s">
        <v>80</v>
      </c>
      <c r="D25" s="101" t="s">
        <v>232</v>
      </c>
      <c r="E25" s="124"/>
      <c r="F25" s="19"/>
    </row>
    <row r="26" spans="1:6" x14ac:dyDescent="0.25">
      <c r="A26" s="19"/>
      <c r="B26" s="121"/>
      <c r="C26" s="99" t="s">
        <v>81</v>
      </c>
      <c r="D26" s="101" t="s">
        <v>236</v>
      </c>
      <c r="E26" s="124"/>
      <c r="F26" s="19"/>
    </row>
    <row r="27" spans="1:6" x14ac:dyDescent="0.25">
      <c r="A27" s="19"/>
      <c r="B27" s="121"/>
      <c r="C27" s="20" t="s">
        <v>82</v>
      </c>
      <c r="D27" s="95" t="s">
        <v>241</v>
      </c>
      <c r="E27" s="124"/>
      <c r="F27" s="19"/>
    </row>
    <row r="28" spans="1:6" x14ac:dyDescent="0.25">
      <c r="A28" s="19"/>
      <c r="B28" s="121"/>
      <c r="C28" s="20" t="s">
        <v>83</v>
      </c>
      <c r="D28" s="95" t="s">
        <v>242</v>
      </c>
      <c r="E28" s="124"/>
      <c r="F28" s="19"/>
    </row>
    <row r="29" spans="1:6" x14ac:dyDescent="0.25">
      <c r="A29" s="19"/>
      <c r="B29" s="122"/>
      <c r="C29" s="99" t="s">
        <v>84</v>
      </c>
      <c r="D29" s="101" t="s">
        <v>247</v>
      </c>
      <c r="E29" s="125"/>
      <c r="F29" s="19"/>
    </row>
  </sheetData>
  <mergeCells count="7">
    <mergeCell ref="B1:E1"/>
    <mergeCell ref="B2:E2"/>
    <mergeCell ref="C3:D3"/>
    <mergeCell ref="B20:B29"/>
    <mergeCell ref="B4:B19"/>
    <mergeCell ref="E4:E19"/>
    <mergeCell ref="E20:E29"/>
  </mergeCells>
  <printOptions horizontalCentered="1"/>
  <pageMargins left="0.23622047244094491" right="0.27559055118110237" top="1.3385826771653544" bottom="0.74803149606299213" header="0.31496062992125984" footer="0.31496062992125984"/>
  <pageSetup paperSize="9" scale="94" fitToHeight="0" orientation="portrait" r:id="rId1"/>
  <headerFooter>
    <oddHeader>&amp;L&amp;G&amp;C&amp;"Arial,Gras"&amp;14DISPOSITIONS DE CONTRÔLE SPECIFIQUES&amp;"Arial,Normal"&amp;11
---------------
&amp;K000000Melon du Haut-Poitou
IG 14/95&amp;R&amp;"Arial,Gras"PC &amp;K000000IG 461 V02&amp;K01+000
&amp;KFF0000Emission : 22/02/2021&amp;K01+000
&amp;"Arial,Normal"Page &amp;P / &amp;N</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view="pageLayout" zoomScaleNormal="100" workbookViewId="0">
      <selection activeCell="F4" sqref="F4"/>
    </sheetView>
  </sheetViews>
  <sheetFormatPr baseColWidth="10" defaultColWidth="11.5703125" defaultRowHeight="15" x14ac:dyDescent="0.25"/>
  <cols>
    <col min="1" max="1" width="6.85546875" style="10" customWidth="1"/>
    <col min="2" max="2" width="13.7109375" style="17" customWidth="1"/>
    <col min="3" max="3" width="14.7109375" style="10" customWidth="1"/>
    <col min="4" max="4" width="19" style="10" customWidth="1"/>
    <col min="5" max="5" width="18.140625" style="10" customWidth="1"/>
    <col min="6" max="6" width="31.5703125" style="10" customWidth="1"/>
    <col min="7" max="7" width="11.5703125" style="10"/>
    <col min="8" max="8" width="14.85546875" style="10" customWidth="1"/>
    <col min="9" max="9" width="92" style="10" customWidth="1"/>
    <col min="10" max="16384" width="11.5703125" style="10"/>
  </cols>
  <sheetData>
    <row r="1" spans="1:9" ht="61.15" customHeight="1" x14ac:dyDescent="0.25">
      <c r="B1" s="126" t="s">
        <v>112</v>
      </c>
      <c r="C1" s="126"/>
      <c r="D1" s="126"/>
      <c r="E1" s="126"/>
      <c r="F1" s="126"/>
      <c r="G1" s="18"/>
    </row>
    <row r="2" spans="1:9" s="11" customFormat="1" ht="71.25" x14ac:dyDescent="0.2">
      <c r="A2" s="33" t="s">
        <v>20</v>
      </c>
      <c r="B2" s="34" t="s">
        <v>12</v>
      </c>
      <c r="C2" s="34" t="s">
        <v>45</v>
      </c>
      <c r="D2" s="34" t="s">
        <v>53</v>
      </c>
      <c r="E2" s="64" t="s">
        <v>60</v>
      </c>
      <c r="F2" s="34" t="s">
        <v>54</v>
      </c>
      <c r="G2" s="33" t="s">
        <v>3</v>
      </c>
      <c r="H2" s="33" t="s">
        <v>19</v>
      </c>
      <c r="I2" s="32" t="s">
        <v>48</v>
      </c>
    </row>
    <row r="3" spans="1:9" s="11" customFormat="1" ht="35.450000000000003" customHeight="1" x14ac:dyDescent="0.2">
      <c r="A3" s="46"/>
      <c r="B3" s="47" t="s">
        <v>117</v>
      </c>
      <c r="C3" s="33" t="s">
        <v>61</v>
      </c>
      <c r="D3" s="33" t="s">
        <v>56</v>
      </c>
      <c r="E3" s="48" t="s">
        <v>118</v>
      </c>
      <c r="F3" s="49" t="s">
        <v>56</v>
      </c>
      <c r="G3" s="66" t="s">
        <v>23</v>
      </c>
      <c r="H3" s="46"/>
      <c r="I3" s="43"/>
    </row>
    <row r="4" spans="1:9" s="11" customFormat="1" ht="35.450000000000003" customHeight="1" x14ac:dyDescent="0.2">
      <c r="A4" s="46"/>
      <c r="B4" s="47" t="s">
        <v>164</v>
      </c>
      <c r="C4" s="33" t="s">
        <v>61</v>
      </c>
      <c r="D4" s="33" t="s">
        <v>56</v>
      </c>
      <c r="E4" s="48" t="s">
        <v>165</v>
      </c>
      <c r="F4" s="49" t="s">
        <v>56</v>
      </c>
      <c r="G4" s="66" t="s">
        <v>23</v>
      </c>
      <c r="H4" s="46"/>
      <c r="I4" s="43"/>
    </row>
    <row r="5" spans="1:9" s="11" customFormat="1" ht="14.25" x14ac:dyDescent="0.2">
      <c r="A5" s="46"/>
      <c r="B5" s="47"/>
      <c r="C5" s="33"/>
      <c r="D5" s="33"/>
      <c r="E5" s="48"/>
      <c r="F5" s="49"/>
      <c r="G5" s="66"/>
      <c r="H5" s="46"/>
      <c r="I5" s="43"/>
    </row>
    <row r="6" spans="1:9" x14ac:dyDescent="0.25">
      <c r="A6" s="11"/>
      <c r="B6" s="127" t="s">
        <v>59</v>
      </c>
      <c r="C6" s="127"/>
      <c r="D6" s="127"/>
      <c r="E6" s="127"/>
      <c r="F6" s="127"/>
      <c r="G6" s="11"/>
      <c r="H6" s="11"/>
      <c r="I6" s="11"/>
    </row>
    <row r="7" spans="1:9" x14ac:dyDescent="0.25">
      <c r="A7" s="11"/>
      <c r="B7" s="44"/>
      <c r="C7" s="11"/>
      <c r="D7" s="11"/>
      <c r="E7" s="11"/>
      <c r="F7" s="11"/>
      <c r="G7" s="11"/>
      <c r="H7" s="11"/>
      <c r="I7" s="11"/>
    </row>
    <row r="8" spans="1:9" x14ac:dyDescent="0.25">
      <c r="A8" s="11"/>
      <c r="B8" s="44"/>
      <c r="C8" s="11"/>
      <c r="D8" s="11"/>
      <c r="E8" s="11"/>
      <c r="F8" s="11"/>
      <c r="G8" s="11"/>
      <c r="H8" s="11"/>
      <c r="I8" s="11"/>
    </row>
    <row r="9" spans="1:9" x14ac:dyDescent="0.25">
      <c r="A9" s="11"/>
      <c r="B9" s="44"/>
      <c r="C9" s="11"/>
      <c r="D9" s="11"/>
      <c r="E9" s="11"/>
      <c r="F9" s="11"/>
      <c r="G9" s="11"/>
      <c r="H9" s="11"/>
      <c r="I9" s="11"/>
    </row>
    <row r="10" spans="1:9" x14ac:dyDescent="0.25">
      <c r="A10" s="11"/>
      <c r="B10" s="44"/>
      <c r="C10" s="11"/>
      <c r="D10" s="11"/>
      <c r="E10" s="11"/>
      <c r="F10" s="11"/>
      <c r="G10" s="11"/>
      <c r="H10" s="11"/>
      <c r="I10" s="11"/>
    </row>
    <row r="11" spans="1:9" ht="15.75" x14ac:dyDescent="0.25">
      <c r="A11" s="11"/>
      <c r="B11" s="45"/>
      <c r="C11" s="11"/>
      <c r="D11" s="11"/>
      <c r="E11" s="11"/>
      <c r="F11" s="11"/>
      <c r="G11" s="11"/>
      <c r="H11" s="11"/>
      <c r="I11" s="11"/>
    </row>
    <row r="12" spans="1:9" x14ac:dyDescent="0.25">
      <c r="A12" s="11"/>
      <c r="B12" s="44"/>
      <c r="C12" s="11"/>
      <c r="D12" s="11"/>
      <c r="E12" s="11"/>
      <c r="F12" s="11"/>
      <c r="G12" s="11"/>
      <c r="H12" s="11"/>
      <c r="I12" s="11"/>
    </row>
    <row r="13" spans="1:9" x14ac:dyDescent="0.25">
      <c r="A13" s="11"/>
      <c r="B13" s="44"/>
      <c r="C13" s="11"/>
      <c r="D13" s="11"/>
      <c r="E13" s="11"/>
      <c r="F13" s="11"/>
      <c r="G13" s="11"/>
      <c r="H13" s="11"/>
      <c r="I13" s="11"/>
    </row>
    <row r="14" spans="1:9" x14ac:dyDescent="0.25">
      <c r="A14" s="11"/>
      <c r="B14" s="44"/>
      <c r="C14" s="11"/>
      <c r="D14" s="11"/>
      <c r="E14" s="11"/>
      <c r="F14" s="11"/>
      <c r="G14" s="11"/>
      <c r="H14" s="11"/>
      <c r="I14" s="11"/>
    </row>
    <row r="15" spans="1:9" x14ac:dyDescent="0.25">
      <c r="A15" s="11"/>
      <c r="B15" s="44"/>
      <c r="C15" s="11"/>
      <c r="D15" s="11"/>
      <c r="E15" s="11"/>
      <c r="F15" s="11"/>
      <c r="G15" s="11"/>
      <c r="H15" s="11"/>
      <c r="I15" s="11"/>
    </row>
    <row r="16" spans="1:9" x14ac:dyDescent="0.25">
      <c r="A16" s="11"/>
      <c r="B16" s="44"/>
      <c r="C16" s="11"/>
      <c r="D16" s="11"/>
      <c r="E16" s="11"/>
      <c r="F16" s="11"/>
      <c r="G16" s="11"/>
      <c r="H16" s="11"/>
      <c r="I16" s="11"/>
    </row>
    <row r="17" spans="1:9" x14ac:dyDescent="0.25">
      <c r="A17" s="11"/>
      <c r="B17" s="44"/>
      <c r="C17" s="11"/>
      <c r="D17" s="11"/>
      <c r="E17" s="11"/>
      <c r="F17" s="11"/>
      <c r="G17" s="11"/>
      <c r="H17" s="11"/>
      <c r="I17" s="11"/>
    </row>
    <row r="18" spans="1:9" x14ac:dyDescent="0.25">
      <c r="A18" s="11"/>
      <c r="B18" s="44"/>
      <c r="C18" s="11"/>
      <c r="D18" s="11"/>
      <c r="E18" s="11"/>
      <c r="F18" s="11"/>
      <c r="G18" s="11"/>
      <c r="H18" s="11"/>
      <c r="I18" s="11"/>
    </row>
    <row r="19" spans="1:9" x14ac:dyDescent="0.25">
      <c r="A19" s="11"/>
      <c r="B19" s="44"/>
      <c r="C19" s="11"/>
      <c r="D19" s="11"/>
      <c r="E19" s="11"/>
      <c r="F19" s="11"/>
      <c r="G19" s="11"/>
      <c r="H19" s="11"/>
      <c r="I19" s="11"/>
    </row>
    <row r="20" spans="1:9" x14ac:dyDescent="0.25">
      <c r="A20" s="11"/>
      <c r="B20" s="44"/>
      <c r="C20" s="11"/>
      <c r="D20" s="11"/>
      <c r="E20" s="11"/>
      <c r="F20" s="11"/>
      <c r="G20" s="11"/>
      <c r="H20" s="11"/>
      <c r="I20" s="11"/>
    </row>
    <row r="21" spans="1:9" x14ac:dyDescent="0.25">
      <c r="A21" s="11"/>
      <c r="B21" s="44"/>
      <c r="C21" s="11"/>
      <c r="D21" s="11"/>
      <c r="E21" s="11"/>
      <c r="F21" s="11"/>
      <c r="G21" s="11"/>
      <c r="H21" s="11"/>
      <c r="I21" s="11"/>
    </row>
    <row r="22" spans="1:9" x14ac:dyDescent="0.25">
      <c r="A22" s="11"/>
      <c r="B22" s="44"/>
      <c r="C22" s="11"/>
      <c r="D22" s="11"/>
      <c r="E22" s="11"/>
      <c r="F22" s="11"/>
      <c r="G22" s="11"/>
      <c r="H22" s="11"/>
      <c r="I22" s="11"/>
    </row>
    <row r="23" spans="1:9" x14ac:dyDescent="0.25">
      <c r="A23" s="11"/>
      <c r="B23" s="44"/>
      <c r="C23" s="11"/>
      <c r="D23" s="11"/>
      <c r="E23" s="11"/>
      <c r="F23" s="11"/>
      <c r="G23" s="11"/>
      <c r="H23" s="11"/>
      <c r="I23" s="11"/>
    </row>
  </sheetData>
  <autoFilter ref="A2:I2"/>
  <customSheetViews>
    <customSheetView guid="{63B915DF-E436-4AAA-90BD-DE14F8B08A3D}" showPageBreaks="1">
      <pageMargins left="0.25" right="0.25" top="0.75" bottom="0.75" header="0.3" footer="0.3"/>
      <pageSetup paperSize="9" orientation="portrait" r:id="rId1"/>
    </customSheetView>
  </customSheetViews>
  <mergeCells count="2">
    <mergeCell ref="B1:F1"/>
    <mergeCell ref="B6:F6"/>
  </mergeCells>
  <printOptions horizontalCentered="1"/>
  <pageMargins left="0.23622047244094491" right="0.27559055118110237" top="1.3385826771653544" bottom="0.74803149606299213" header="0.31496062992125984" footer="0.31496062992125984"/>
  <pageSetup paperSize="9" scale="94" fitToHeight="0" orientation="portrait" r:id="rId2"/>
  <headerFooter>
    <oddHeader>&amp;L&amp;G&amp;C&amp;"Arial,Gras"&amp;14DISPOSITIONS DE CONTRÔLE SPECIFIQUES&amp;"Arial,Normal"&amp;11
---------------
&amp;K000000Melon du Haut-Poitou
IG 14/95&amp;R&amp;"Arial,Gras"PC &amp;K000000IG 461 V02&amp;K01+000
&amp;KFF0000Emission : 22/02/2021&amp;K01+000
&amp;"Arial,Normal"Page &amp;P / &amp;N</oddHead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zoomScaleNormal="100" workbookViewId="0">
      <selection activeCell="B1" sqref="B1:F1"/>
    </sheetView>
  </sheetViews>
  <sheetFormatPr baseColWidth="10" defaultColWidth="11.5703125" defaultRowHeight="15" x14ac:dyDescent="0.25"/>
  <cols>
    <col min="1" max="1" width="6.85546875" style="10" customWidth="1"/>
    <col min="2" max="2" width="9.7109375" style="17" customWidth="1"/>
    <col min="3" max="3" width="15" style="17" customWidth="1"/>
    <col min="4" max="4" width="30" style="17" customWidth="1"/>
    <col min="5" max="5" width="31.5703125" style="17" customWidth="1"/>
    <col min="6" max="6" width="34.7109375" style="17" customWidth="1"/>
    <col min="7" max="7" width="11.5703125" style="10"/>
    <col min="8" max="8" width="9.28515625" style="10" bestFit="1" customWidth="1"/>
    <col min="9" max="9" width="24.42578125" style="10" customWidth="1"/>
    <col min="10" max="16384" width="11.5703125" style="10"/>
  </cols>
  <sheetData>
    <row r="1" spans="1:9" ht="88.9" customHeight="1" x14ac:dyDescent="0.25">
      <c r="B1" s="126" t="s">
        <v>126</v>
      </c>
      <c r="C1" s="126"/>
      <c r="D1" s="126"/>
      <c r="E1" s="126"/>
      <c r="F1" s="126"/>
      <c r="G1" s="16"/>
      <c r="H1" s="16"/>
    </row>
    <row r="2" spans="1:9" ht="40.9" customHeight="1" x14ac:dyDescent="0.25">
      <c r="A2" s="30" t="s">
        <v>20</v>
      </c>
      <c r="B2" s="35" t="s">
        <v>1</v>
      </c>
      <c r="C2" s="36" t="s">
        <v>13</v>
      </c>
      <c r="D2" s="39" t="s">
        <v>52</v>
      </c>
      <c r="E2" s="36" t="s">
        <v>21</v>
      </c>
      <c r="F2" s="36" t="s">
        <v>22</v>
      </c>
      <c r="G2" s="30" t="s">
        <v>3</v>
      </c>
      <c r="H2" s="30" t="s">
        <v>19</v>
      </c>
      <c r="I2" s="32" t="s">
        <v>48</v>
      </c>
    </row>
    <row r="3" spans="1:9" ht="342" x14ac:dyDescent="0.25">
      <c r="A3" s="46"/>
      <c r="B3" s="53" t="s">
        <v>134</v>
      </c>
      <c r="C3" s="58" t="s">
        <v>135</v>
      </c>
      <c r="D3" s="58" t="s">
        <v>282</v>
      </c>
      <c r="E3" s="59" t="s">
        <v>136</v>
      </c>
      <c r="F3" s="97" t="s">
        <v>284</v>
      </c>
      <c r="G3" s="60" t="s">
        <v>23</v>
      </c>
      <c r="H3" s="51"/>
      <c r="I3" s="43"/>
    </row>
    <row r="4" spans="1:9" ht="409.5" x14ac:dyDescent="0.25">
      <c r="A4" s="131"/>
      <c r="B4" s="132" t="s">
        <v>64</v>
      </c>
      <c r="C4" s="133" t="s">
        <v>125</v>
      </c>
      <c r="D4" s="134" t="s">
        <v>283</v>
      </c>
      <c r="E4" s="135" t="s">
        <v>85</v>
      </c>
      <c r="F4" s="97" t="s">
        <v>154</v>
      </c>
      <c r="G4" s="136" t="s">
        <v>23</v>
      </c>
      <c r="H4" s="137"/>
      <c r="I4" s="138"/>
    </row>
    <row r="5" spans="1:9" ht="57" x14ac:dyDescent="0.25">
      <c r="A5" s="19"/>
      <c r="B5" s="20" t="s">
        <v>78</v>
      </c>
      <c r="C5" s="20" t="s">
        <v>228</v>
      </c>
      <c r="D5" s="47" t="s">
        <v>229</v>
      </c>
      <c r="E5" s="72" t="s">
        <v>230</v>
      </c>
      <c r="F5" s="20" t="s">
        <v>285</v>
      </c>
      <c r="G5" s="19"/>
      <c r="H5" s="19"/>
      <c r="I5" s="19"/>
    </row>
    <row r="6" spans="1:9" x14ac:dyDescent="0.25">
      <c r="A6" s="11"/>
      <c r="B6" s="44"/>
      <c r="C6" s="44"/>
      <c r="D6" s="44"/>
      <c r="E6" s="44"/>
      <c r="F6" s="44"/>
      <c r="G6" s="11"/>
      <c r="H6" s="11"/>
      <c r="I6" s="11"/>
    </row>
    <row r="7" spans="1:9" x14ac:dyDescent="0.25">
      <c r="A7" s="11"/>
      <c r="B7" s="44"/>
      <c r="C7" s="44"/>
      <c r="D7" s="44"/>
      <c r="E7" s="44"/>
      <c r="F7" s="44"/>
      <c r="G7" s="11"/>
      <c r="H7" s="11"/>
      <c r="I7" s="11"/>
    </row>
    <row r="8" spans="1:9" x14ac:dyDescent="0.25">
      <c r="A8" s="11"/>
      <c r="B8" s="44"/>
      <c r="C8" s="44"/>
      <c r="D8" s="44"/>
      <c r="E8" s="44"/>
      <c r="F8" s="44"/>
      <c r="G8" s="11"/>
      <c r="H8" s="11"/>
      <c r="I8" s="11"/>
    </row>
    <row r="9" spans="1:9" x14ac:dyDescent="0.25">
      <c r="A9" s="11"/>
      <c r="B9" s="44"/>
      <c r="C9" s="44"/>
      <c r="D9" s="44"/>
      <c r="E9" s="44"/>
      <c r="F9" s="44"/>
      <c r="G9" s="11"/>
      <c r="H9" s="11"/>
      <c r="I9" s="11"/>
    </row>
    <row r="10" spans="1:9" x14ac:dyDescent="0.25">
      <c r="A10" s="11"/>
      <c r="B10" s="44"/>
      <c r="C10" s="44"/>
      <c r="D10" s="44"/>
      <c r="E10" s="44"/>
      <c r="F10" s="44"/>
      <c r="G10" s="11"/>
      <c r="H10" s="11"/>
      <c r="I10" s="11"/>
    </row>
    <row r="11" spans="1:9" x14ac:dyDescent="0.25">
      <c r="A11" s="11"/>
      <c r="B11" s="44"/>
      <c r="C11" s="44"/>
      <c r="D11" s="44"/>
      <c r="E11" s="44"/>
      <c r="F11" s="44"/>
      <c r="G11" s="11"/>
      <c r="H11" s="11"/>
      <c r="I11" s="11"/>
    </row>
    <row r="12" spans="1:9" x14ac:dyDescent="0.25">
      <c r="A12" s="11"/>
      <c r="B12" s="44"/>
      <c r="C12" s="44"/>
      <c r="D12" s="44"/>
      <c r="E12" s="44"/>
      <c r="F12" s="44"/>
      <c r="G12" s="11"/>
      <c r="H12" s="11"/>
      <c r="I12" s="11"/>
    </row>
    <row r="13" spans="1:9" x14ac:dyDescent="0.25">
      <c r="A13" s="11"/>
      <c r="B13" s="44"/>
      <c r="C13" s="44"/>
      <c r="D13" s="44"/>
      <c r="E13" s="44"/>
      <c r="F13" s="44"/>
      <c r="G13" s="11"/>
      <c r="H13" s="11"/>
      <c r="I13" s="11"/>
    </row>
    <row r="14" spans="1:9" x14ac:dyDescent="0.25">
      <c r="A14" s="11"/>
      <c r="B14" s="44"/>
      <c r="C14" s="44"/>
      <c r="D14" s="44"/>
      <c r="E14" s="44"/>
      <c r="F14" s="44"/>
      <c r="G14" s="11"/>
      <c r="H14" s="11"/>
      <c r="I14" s="11"/>
    </row>
    <row r="15" spans="1:9" x14ac:dyDescent="0.25">
      <c r="A15" s="11"/>
      <c r="B15" s="44"/>
      <c r="C15" s="44"/>
      <c r="D15" s="44"/>
      <c r="E15" s="44"/>
      <c r="F15" s="44"/>
      <c r="G15" s="11"/>
      <c r="H15" s="11"/>
      <c r="I15" s="11"/>
    </row>
    <row r="16" spans="1:9" x14ac:dyDescent="0.25">
      <c r="A16" s="11"/>
      <c r="B16" s="44"/>
      <c r="C16" s="44"/>
      <c r="D16" s="44"/>
      <c r="E16" s="44"/>
      <c r="F16" s="44"/>
      <c r="G16" s="11"/>
      <c r="H16" s="11"/>
      <c r="I16" s="11"/>
    </row>
    <row r="17" spans="1:9" x14ac:dyDescent="0.25">
      <c r="A17" s="11"/>
      <c r="B17" s="44"/>
      <c r="C17" s="44"/>
      <c r="D17" s="44"/>
      <c r="E17" s="44"/>
      <c r="F17" s="44"/>
      <c r="G17" s="11"/>
      <c r="H17" s="11"/>
      <c r="I17" s="11"/>
    </row>
    <row r="18" spans="1:9" x14ac:dyDescent="0.25">
      <c r="A18" s="11"/>
      <c r="B18" s="44"/>
      <c r="C18" s="44"/>
      <c r="D18" s="44"/>
      <c r="E18" s="44"/>
      <c r="F18" s="44"/>
      <c r="G18" s="11"/>
      <c r="H18" s="11"/>
      <c r="I18" s="11"/>
    </row>
    <row r="19" spans="1:9" x14ac:dyDescent="0.25">
      <c r="A19" s="11"/>
      <c r="B19" s="44"/>
      <c r="C19" s="44"/>
      <c r="D19" s="44"/>
      <c r="E19" s="44"/>
      <c r="F19" s="44"/>
      <c r="G19" s="11"/>
      <c r="H19" s="11"/>
      <c r="I19" s="11"/>
    </row>
    <row r="20" spans="1:9" x14ac:dyDescent="0.25">
      <c r="A20" s="11"/>
      <c r="B20" s="44"/>
      <c r="C20" s="44"/>
      <c r="D20" s="44"/>
      <c r="E20" s="44"/>
      <c r="F20" s="44"/>
      <c r="G20" s="11"/>
      <c r="H20" s="11"/>
      <c r="I20" s="11"/>
    </row>
  </sheetData>
  <autoFilter ref="A2:I2"/>
  <mergeCells count="1">
    <mergeCell ref="B1:F1"/>
  </mergeCells>
  <printOptions horizontalCentered="1"/>
  <pageMargins left="0.23622047244094491" right="0.27559055118110237" top="1.3385826771653544" bottom="0.74803149606299213" header="0.31496062992125984" footer="0.31496062992125984"/>
  <pageSetup paperSize="9" scale="81" fitToHeight="0" orientation="portrait" r:id="rId1"/>
  <headerFooter>
    <oddHeader>&amp;L&amp;G&amp;C&amp;"Arial,Gras"&amp;14DISPOSITIONS DE CONTRÔLE SPECIFIQUES&amp;"Arial,Normal"&amp;11
---------------
&amp;K000000Melon du Haut Poitou
IG 14/95&amp;R&amp;"Arial,Gras"PC &amp;K000000IG 461 V02&amp;K01+000
&amp;KFF0000Emission : 22/02/2021&amp;K01+000
&amp;"Arial,Normal"Page &amp;P / &amp;N</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6"/>
  <sheetViews>
    <sheetView topLeftCell="A2" zoomScaleNormal="100" workbookViewId="0">
      <selection activeCell="C4" sqref="C4"/>
    </sheetView>
  </sheetViews>
  <sheetFormatPr baseColWidth="10" defaultColWidth="11.5703125" defaultRowHeight="15" x14ac:dyDescent="0.25"/>
  <cols>
    <col min="1" max="1" width="6.85546875" style="10" customWidth="1"/>
    <col min="2" max="2" width="25" style="10" customWidth="1"/>
    <col min="3" max="4" width="24.85546875" style="10" customWidth="1"/>
    <col min="5" max="5" width="11.5703125" style="21"/>
    <col min="6" max="6" width="9.28515625" style="10" customWidth="1"/>
    <col min="7" max="7" width="64.7109375" style="10" customWidth="1"/>
    <col min="8" max="16384" width="11.5703125" style="10"/>
  </cols>
  <sheetData>
    <row r="1" spans="1:7" ht="317.25" customHeight="1" x14ac:dyDescent="0.25">
      <c r="B1" s="128" t="s">
        <v>166</v>
      </c>
      <c r="C1" s="128"/>
      <c r="D1" s="128"/>
      <c r="E1" s="16"/>
      <c r="F1" s="16"/>
      <c r="G1" s="16"/>
    </row>
    <row r="2" spans="1:7" s="11" customFormat="1" ht="36.6" customHeight="1" x14ac:dyDescent="0.2">
      <c r="A2" s="33" t="s">
        <v>20</v>
      </c>
      <c r="B2" s="37" t="s">
        <v>4</v>
      </c>
      <c r="C2" s="37" t="s">
        <v>5</v>
      </c>
      <c r="D2" s="37" t="s">
        <v>6</v>
      </c>
      <c r="E2" s="33" t="s">
        <v>3</v>
      </c>
      <c r="F2" s="33" t="s">
        <v>19</v>
      </c>
      <c r="G2" s="32" t="s">
        <v>48</v>
      </c>
    </row>
    <row r="3" spans="1:7" s="11" customFormat="1" ht="28.5" x14ac:dyDescent="0.2">
      <c r="A3" s="19"/>
      <c r="B3" s="47" t="s">
        <v>117</v>
      </c>
      <c r="C3" s="52" t="s">
        <v>144</v>
      </c>
      <c r="D3" s="52" t="s">
        <v>167</v>
      </c>
      <c r="E3" s="33"/>
      <c r="F3" s="19"/>
      <c r="G3" s="84"/>
    </row>
    <row r="4" spans="1:7" s="11" customFormat="1" ht="142.5" x14ac:dyDescent="0.2">
      <c r="A4" s="19"/>
      <c r="B4" s="73" t="s">
        <v>164</v>
      </c>
      <c r="C4" s="74" t="s">
        <v>168</v>
      </c>
      <c r="D4" s="102" t="s">
        <v>169</v>
      </c>
      <c r="E4" s="75"/>
      <c r="F4" s="19"/>
      <c r="G4" s="84"/>
    </row>
    <row r="6" spans="1:7" x14ac:dyDescent="0.25">
      <c r="B6" s="92"/>
    </row>
  </sheetData>
  <autoFilter ref="A2:G4"/>
  <customSheetViews>
    <customSheetView guid="{63B915DF-E436-4AAA-90BD-DE14F8B08A3D}" showPageBreaks="1">
      <selection activeCell="E3" sqref="E3"/>
      <pageMargins left="0.25" right="0.25" top="0.75" bottom="0.75" header="0.3" footer="0.3"/>
      <pageSetup paperSize="9" orientation="portrait" r:id="rId1"/>
    </customSheetView>
  </customSheetViews>
  <mergeCells count="1">
    <mergeCell ref="B1:D1"/>
  </mergeCells>
  <printOptions horizontalCentered="1"/>
  <pageMargins left="0.23622047244094491" right="0.27559055118110237" top="1.3385826771653544" bottom="0.74803149606299213" header="0.31496062992125984" footer="0.31496062992125984"/>
  <pageSetup paperSize="9" scale="94" fitToHeight="0" orientation="portrait" r:id="rId2"/>
  <headerFooter>
    <oddHeader>&amp;L&amp;G&amp;C&amp;"Arial,Gras"&amp;14DISPOSITIONS DE CONTRÔLE SPECIFIQUES&amp;"Arial,Normal"&amp;11
---------------
&amp;K000000Melon du Haut-Poitou
IG 14/95&amp;R&amp;"Arial,Gras"PC &amp;K000000IG 461 V02&amp;K01+000
&amp;KFF0000Emission : 22/02/2021&amp;K01+000
&amp;"Arial,Normal"Page &amp;P / &amp;N</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O28"/>
  <sheetViews>
    <sheetView topLeftCell="F22" zoomScale="60" zoomScaleNormal="60" workbookViewId="0">
      <selection activeCell="J27" sqref="J27"/>
    </sheetView>
  </sheetViews>
  <sheetFormatPr baseColWidth="10" defaultColWidth="11.5703125" defaultRowHeight="15" x14ac:dyDescent="0.25"/>
  <cols>
    <col min="1" max="1" width="6.85546875" style="16" customWidth="1"/>
    <col min="2" max="2" width="14.42578125" style="103" customWidth="1"/>
    <col min="3" max="3" width="11.140625" style="103" customWidth="1"/>
    <col min="4" max="4" width="14.28515625" style="103" customWidth="1"/>
    <col min="5" max="5" width="15.42578125" style="103" customWidth="1"/>
    <col min="6" max="6" width="51.42578125" style="103" customWidth="1"/>
    <col min="7" max="7" width="6.28515625" style="17" customWidth="1"/>
    <col min="8" max="8" width="29.28515625" style="17" customWidth="1"/>
    <col min="9" max="9" width="34.7109375" style="17" customWidth="1"/>
    <col min="10" max="10" width="42.42578125" style="17" customWidth="1"/>
    <col min="11" max="11" width="12.28515625" style="21" customWidth="1"/>
    <col min="12" max="12" width="11.5703125" style="10" customWidth="1"/>
    <col min="13" max="13" width="10.42578125" style="16" hidden="1" customWidth="1"/>
    <col min="14" max="14" width="11.5703125" style="16" hidden="1" customWidth="1"/>
    <col min="15" max="15" width="30.7109375" style="10" customWidth="1"/>
    <col min="16" max="16" width="29.7109375" style="10" customWidth="1"/>
    <col min="17" max="16384" width="11.5703125" style="10"/>
  </cols>
  <sheetData>
    <row r="1" spans="1:15" ht="42.6" customHeight="1" x14ac:dyDescent="0.25">
      <c r="A1" s="10"/>
      <c r="B1" s="129" t="s">
        <v>46</v>
      </c>
      <c r="C1" s="129"/>
      <c r="D1" s="129"/>
      <c r="E1" s="129"/>
      <c r="F1" s="104"/>
      <c r="G1" s="16"/>
      <c r="H1" s="10"/>
      <c r="I1" s="10"/>
      <c r="J1" s="10"/>
      <c r="K1" s="10"/>
    </row>
    <row r="2" spans="1:15" s="24" customFormat="1" ht="60" customHeight="1" x14ac:dyDescent="0.25">
      <c r="A2" s="30" t="s">
        <v>20</v>
      </c>
      <c r="B2" s="35" t="s">
        <v>0</v>
      </c>
      <c r="C2" s="35" t="s">
        <v>1</v>
      </c>
      <c r="D2" s="38" t="s">
        <v>17</v>
      </c>
      <c r="E2" s="36" t="s">
        <v>2</v>
      </c>
      <c r="F2" s="39" t="s">
        <v>18</v>
      </c>
      <c r="G2" s="36" t="s">
        <v>14</v>
      </c>
      <c r="H2" s="35" t="s">
        <v>15</v>
      </c>
      <c r="I2" s="35" t="s">
        <v>7</v>
      </c>
      <c r="J2" s="35" t="s">
        <v>16</v>
      </c>
      <c r="K2" s="30" t="s">
        <v>3</v>
      </c>
      <c r="L2" s="30" t="s">
        <v>19</v>
      </c>
      <c r="M2" s="30" t="s">
        <v>92</v>
      </c>
      <c r="N2" s="30" t="s">
        <v>93</v>
      </c>
      <c r="O2" s="32" t="s">
        <v>48</v>
      </c>
    </row>
    <row r="3" spans="1:15" s="26" customFormat="1" ht="99.75" x14ac:dyDescent="0.25">
      <c r="A3" s="54"/>
      <c r="B3" s="47" t="s">
        <v>123</v>
      </c>
      <c r="C3" s="68" t="s">
        <v>119</v>
      </c>
      <c r="D3" s="47" t="s">
        <v>170</v>
      </c>
      <c r="E3" s="68" t="s">
        <v>145</v>
      </c>
      <c r="F3" s="68" t="s">
        <v>171</v>
      </c>
      <c r="G3" s="55" t="s">
        <v>127</v>
      </c>
      <c r="H3" s="72" t="s">
        <v>160</v>
      </c>
      <c r="I3" s="72" t="s">
        <v>146</v>
      </c>
      <c r="J3" s="72" t="s">
        <v>160</v>
      </c>
      <c r="K3" s="70" t="s">
        <v>23</v>
      </c>
      <c r="L3" s="54"/>
      <c r="M3" s="47"/>
      <c r="N3" s="47" t="s">
        <v>97</v>
      </c>
      <c r="O3" s="69"/>
    </row>
    <row r="4" spans="1:15" s="26" customFormat="1" ht="81.75" customHeight="1" x14ac:dyDescent="0.25">
      <c r="A4" s="54"/>
      <c r="B4" s="47" t="s">
        <v>123</v>
      </c>
      <c r="C4" s="47" t="s">
        <v>62</v>
      </c>
      <c r="D4" s="47" t="s">
        <v>170</v>
      </c>
      <c r="E4" s="47" t="s">
        <v>121</v>
      </c>
      <c r="F4" s="71" t="s">
        <v>172</v>
      </c>
      <c r="G4" s="55" t="s">
        <v>56</v>
      </c>
      <c r="H4" s="56" t="s">
        <v>173</v>
      </c>
      <c r="I4" s="56" t="s">
        <v>174</v>
      </c>
      <c r="J4" s="56" t="s">
        <v>173</v>
      </c>
      <c r="K4" s="70" t="s">
        <v>23</v>
      </c>
      <c r="L4" s="54"/>
      <c r="M4" s="47" t="s">
        <v>86</v>
      </c>
      <c r="N4" s="47" t="s">
        <v>94</v>
      </c>
      <c r="O4" s="81"/>
    </row>
    <row r="5" spans="1:15" s="26" customFormat="1" ht="75.75" customHeight="1" x14ac:dyDescent="0.25">
      <c r="A5" s="54"/>
      <c r="B5" s="47" t="s">
        <v>123</v>
      </c>
      <c r="C5" s="68" t="s">
        <v>63</v>
      </c>
      <c r="D5" s="47" t="s">
        <v>170</v>
      </c>
      <c r="E5" s="68" t="s">
        <v>120</v>
      </c>
      <c r="F5" s="77" t="s">
        <v>175</v>
      </c>
      <c r="G5" s="55" t="s">
        <v>127</v>
      </c>
      <c r="H5" s="83" t="s">
        <v>176</v>
      </c>
      <c r="I5" s="91" t="s">
        <v>56</v>
      </c>
      <c r="J5" s="83" t="s">
        <v>176</v>
      </c>
      <c r="K5" s="70" t="s">
        <v>23</v>
      </c>
      <c r="L5" s="54"/>
      <c r="M5" s="47" t="s">
        <v>86</v>
      </c>
      <c r="N5" s="47" t="s">
        <v>94</v>
      </c>
      <c r="O5" s="81"/>
    </row>
    <row r="6" spans="1:15" s="26" customFormat="1" ht="91.5" customHeight="1" x14ac:dyDescent="0.25">
      <c r="A6" s="54"/>
      <c r="B6" s="47" t="s">
        <v>123</v>
      </c>
      <c r="C6" s="68" t="s">
        <v>64</v>
      </c>
      <c r="D6" s="47" t="s">
        <v>170</v>
      </c>
      <c r="E6" s="68" t="s">
        <v>128</v>
      </c>
      <c r="F6" s="77" t="s">
        <v>177</v>
      </c>
      <c r="G6" s="55" t="s">
        <v>127</v>
      </c>
      <c r="H6" s="56" t="s">
        <v>85</v>
      </c>
      <c r="I6" s="56" t="s">
        <v>178</v>
      </c>
      <c r="J6" s="56" t="s">
        <v>179</v>
      </c>
      <c r="K6" s="70" t="s">
        <v>23</v>
      </c>
      <c r="L6" s="54"/>
      <c r="M6" s="47" t="s">
        <v>86</v>
      </c>
      <c r="N6" s="47" t="s">
        <v>95</v>
      </c>
      <c r="O6" s="81"/>
    </row>
    <row r="7" spans="1:15" s="26" customFormat="1" ht="74.25" customHeight="1" x14ac:dyDescent="0.25">
      <c r="A7" s="54"/>
      <c r="B7" s="47" t="s">
        <v>123</v>
      </c>
      <c r="C7" s="47" t="s">
        <v>65</v>
      </c>
      <c r="D7" s="47" t="s">
        <v>170</v>
      </c>
      <c r="E7" s="47" t="s">
        <v>180</v>
      </c>
      <c r="F7" s="67" t="s">
        <v>181</v>
      </c>
      <c r="G7" s="55" t="s">
        <v>56</v>
      </c>
      <c r="H7" s="47" t="s">
        <v>85</v>
      </c>
      <c r="I7" s="56" t="s">
        <v>182</v>
      </c>
      <c r="J7" s="56" t="s">
        <v>183</v>
      </c>
      <c r="K7" s="70" t="s">
        <v>23</v>
      </c>
      <c r="L7" s="54"/>
      <c r="M7" s="47" t="s">
        <v>87</v>
      </c>
      <c r="N7" s="47" t="s">
        <v>94</v>
      </c>
      <c r="O7" s="43"/>
    </row>
    <row r="8" spans="1:15" s="26" customFormat="1" ht="77.25" customHeight="1" x14ac:dyDescent="0.25">
      <c r="A8" s="54"/>
      <c r="B8" s="47" t="s">
        <v>123</v>
      </c>
      <c r="C8" s="47" t="s">
        <v>66</v>
      </c>
      <c r="D8" s="47" t="s">
        <v>170</v>
      </c>
      <c r="E8" s="47" t="s">
        <v>184</v>
      </c>
      <c r="F8" s="67" t="s">
        <v>185</v>
      </c>
      <c r="G8" s="55" t="s">
        <v>56</v>
      </c>
      <c r="H8" s="47" t="s">
        <v>85</v>
      </c>
      <c r="I8" s="56" t="s">
        <v>187</v>
      </c>
      <c r="J8" s="56" t="s">
        <v>186</v>
      </c>
      <c r="K8" s="70" t="s">
        <v>23</v>
      </c>
      <c r="L8" s="54"/>
      <c r="M8" s="47" t="s">
        <v>87</v>
      </c>
      <c r="N8" s="47" t="s">
        <v>94</v>
      </c>
      <c r="O8" s="43"/>
    </row>
    <row r="9" spans="1:15" s="26" customFormat="1" ht="56.25" customHeight="1" x14ac:dyDescent="0.25">
      <c r="A9" s="54"/>
      <c r="B9" s="47" t="s">
        <v>123</v>
      </c>
      <c r="C9" s="47" t="s">
        <v>67</v>
      </c>
      <c r="D9" s="47" t="s">
        <v>170</v>
      </c>
      <c r="E9" s="47" t="s">
        <v>188</v>
      </c>
      <c r="F9" s="67" t="s">
        <v>189</v>
      </c>
      <c r="G9" s="55" t="s">
        <v>56</v>
      </c>
      <c r="H9" s="47" t="s">
        <v>85</v>
      </c>
      <c r="I9" s="56" t="s">
        <v>190</v>
      </c>
      <c r="J9" s="56" t="s">
        <v>191</v>
      </c>
      <c r="K9" s="70" t="s">
        <v>23</v>
      </c>
      <c r="L9" s="54"/>
      <c r="M9" s="47" t="s">
        <v>87</v>
      </c>
      <c r="N9" s="47" t="s">
        <v>94</v>
      </c>
      <c r="O9" s="43"/>
    </row>
    <row r="10" spans="1:15" s="26" customFormat="1" ht="77.25" customHeight="1" x14ac:dyDescent="0.25">
      <c r="A10" s="54"/>
      <c r="B10" s="47" t="s">
        <v>123</v>
      </c>
      <c r="C10" s="47" t="s">
        <v>68</v>
      </c>
      <c r="D10" s="47" t="s">
        <v>170</v>
      </c>
      <c r="E10" s="47" t="s">
        <v>148</v>
      </c>
      <c r="F10" s="67" t="s">
        <v>192</v>
      </c>
      <c r="G10" s="55" t="s">
        <v>56</v>
      </c>
      <c r="H10" s="47" t="s">
        <v>85</v>
      </c>
      <c r="I10" s="56" t="s">
        <v>193</v>
      </c>
      <c r="J10" s="56" t="s">
        <v>194</v>
      </c>
      <c r="K10" s="70" t="s">
        <v>23</v>
      </c>
      <c r="L10" s="54"/>
      <c r="M10" s="47" t="s">
        <v>87</v>
      </c>
      <c r="N10" s="47" t="s">
        <v>94</v>
      </c>
      <c r="O10" s="43"/>
    </row>
    <row r="11" spans="1:15" s="26" customFormat="1" ht="77.25" customHeight="1" x14ac:dyDescent="0.25">
      <c r="A11" s="54"/>
      <c r="B11" s="47" t="s">
        <v>123</v>
      </c>
      <c r="C11" s="47" t="s">
        <v>69</v>
      </c>
      <c r="D11" s="47" t="s">
        <v>170</v>
      </c>
      <c r="E11" s="47" t="s">
        <v>147</v>
      </c>
      <c r="F11" s="67" t="s">
        <v>195</v>
      </c>
      <c r="G11" s="55" t="s">
        <v>56</v>
      </c>
      <c r="H11" s="47" t="s">
        <v>85</v>
      </c>
      <c r="I11" s="56" t="s">
        <v>149</v>
      </c>
      <c r="J11" s="56" t="s">
        <v>150</v>
      </c>
      <c r="K11" s="70" t="s">
        <v>23</v>
      </c>
      <c r="L11" s="54"/>
      <c r="M11" s="47" t="s">
        <v>87</v>
      </c>
      <c r="N11" s="47" t="s">
        <v>94</v>
      </c>
      <c r="O11" s="43"/>
    </row>
    <row r="12" spans="1:15" s="26" customFormat="1" ht="66" customHeight="1" x14ac:dyDescent="0.25">
      <c r="A12" s="54"/>
      <c r="B12" s="47" t="s">
        <v>123</v>
      </c>
      <c r="C12" s="47" t="s">
        <v>124</v>
      </c>
      <c r="D12" s="47" t="s">
        <v>170</v>
      </c>
      <c r="E12" s="47" t="s">
        <v>196</v>
      </c>
      <c r="F12" s="67" t="s">
        <v>200</v>
      </c>
      <c r="G12" s="55" t="s">
        <v>56</v>
      </c>
      <c r="H12" s="47" t="s">
        <v>85</v>
      </c>
      <c r="I12" s="56" t="s">
        <v>197</v>
      </c>
      <c r="J12" s="56" t="s">
        <v>201</v>
      </c>
      <c r="K12" s="70" t="s">
        <v>23</v>
      </c>
      <c r="L12" s="54"/>
      <c r="M12" s="47" t="s">
        <v>87</v>
      </c>
      <c r="N12" s="47" t="s">
        <v>94</v>
      </c>
      <c r="O12" s="43"/>
    </row>
    <row r="13" spans="1:15" s="26" customFormat="1" ht="57" x14ac:dyDescent="0.25">
      <c r="A13" s="54"/>
      <c r="B13" s="47" t="s">
        <v>123</v>
      </c>
      <c r="C13" s="47" t="s">
        <v>114</v>
      </c>
      <c r="D13" s="47" t="s">
        <v>170</v>
      </c>
      <c r="E13" s="47" t="s">
        <v>198</v>
      </c>
      <c r="F13" s="67" t="s">
        <v>199</v>
      </c>
      <c r="G13" s="55" t="s">
        <v>56</v>
      </c>
      <c r="H13" s="47" t="s">
        <v>85</v>
      </c>
      <c r="I13" s="47" t="s">
        <v>206</v>
      </c>
      <c r="J13" s="47" t="s">
        <v>202</v>
      </c>
      <c r="K13" s="70" t="s">
        <v>23</v>
      </c>
      <c r="L13" s="54"/>
      <c r="M13" s="47" t="s">
        <v>87</v>
      </c>
      <c r="N13" s="47" t="s">
        <v>94</v>
      </c>
      <c r="O13" s="43"/>
    </row>
    <row r="14" spans="1:15" s="26" customFormat="1" ht="74.25" customHeight="1" x14ac:dyDescent="0.25">
      <c r="A14" s="54"/>
      <c r="B14" s="47" t="s">
        <v>123</v>
      </c>
      <c r="C14" s="47" t="s">
        <v>70</v>
      </c>
      <c r="D14" s="47" t="s">
        <v>170</v>
      </c>
      <c r="E14" s="47" t="s">
        <v>203</v>
      </c>
      <c r="F14" s="47" t="s">
        <v>204</v>
      </c>
      <c r="G14" s="55" t="s">
        <v>56</v>
      </c>
      <c r="H14" s="56" t="s">
        <v>85</v>
      </c>
      <c r="I14" s="47" t="s">
        <v>205</v>
      </c>
      <c r="J14" s="47" t="s">
        <v>207</v>
      </c>
      <c r="K14" s="70" t="s">
        <v>23</v>
      </c>
      <c r="L14" s="54"/>
      <c r="M14" s="47" t="s">
        <v>88</v>
      </c>
      <c r="N14" s="47" t="s">
        <v>96</v>
      </c>
      <c r="O14" s="43"/>
    </row>
    <row r="15" spans="1:15" s="26" customFormat="1" ht="64.5" customHeight="1" x14ac:dyDescent="0.25">
      <c r="A15" s="54"/>
      <c r="B15" s="47" t="s">
        <v>123</v>
      </c>
      <c r="C15" s="68" t="s">
        <v>71</v>
      </c>
      <c r="D15" s="47" t="s">
        <v>170</v>
      </c>
      <c r="E15" s="68" t="s">
        <v>208</v>
      </c>
      <c r="F15" s="68" t="s">
        <v>253</v>
      </c>
      <c r="G15" s="55" t="s">
        <v>127</v>
      </c>
      <c r="H15" s="56" t="s">
        <v>85</v>
      </c>
      <c r="I15" s="67" t="s">
        <v>56</v>
      </c>
      <c r="J15" s="56" t="s">
        <v>209</v>
      </c>
      <c r="K15" s="70" t="s">
        <v>23</v>
      </c>
      <c r="L15" s="54"/>
      <c r="M15" s="47" t="s">
        <v>88</v>
      </c>
      <c r="N15" s="47" t="s">
        <v>96</v>
      </c>
      <c r="O15" s="43"/>
    </row>
    <row r="16" spans="1:15" s="26" customFormat="1" ht="49.5" customHeight="1" x14ac:dyDescent="0.25">
      <c r="A16" s="54"/>
      <c r="B16" s="47" t="s">
        <v>123</v>
      </c>
      <c r="C16" s="47" t="s">
        <v>72</v>
      </c>
      <c r="D16" s="47" t="s">
        <v>170</v>
      </c>
      <c r="E16" s="47" t="s">
        <v>210</v>
      </c>
      <c r="F16" s="47" t="s">
        <v>211</v>
      </c>
      <c r="G16" s="55" t="s">
        <v>56</v>
      </c>
      <c r="H16" s="56" t="s">
        <v>212</v>
      </c>
      <c r="I16" s="67" t="s">
        <v>56</v>
      </c>
      <c r="J16" s="56" t="s">
        <v>212</v>
      </c>
      <c r="K16" s="70" t="s">
        <v>23</v>
      </c>
      <c r="L16" s="54"/>
      <c r="M16" s="47" t="s">
        <v>88</v>
      </c>
      <c r="N16" s="47" t="s">
        <v>96</v>
      </c>
      <c r="O16" s="43"/>
    </row>
    <row r="17" spans="1:15" s="26" customFormat="1" ht="238.5" customHeight="1" x14ac:dyDescent="0.25">
      <c r="A17" s="54"/>
      <c r="B17" s="47" t="s">
        <v>123</v>
      </c>
      <c r="C17" s="68" t="s">
        <v>73</v>
      </c>
      <c r="D17" s="47" t="s">
        <v>170</v>
      </c>
      <c r="E17" s="68" t="s">
        <v>213</v>
      </c>
      <c r="F17" s="68" t="s">
        <v>214</v>
      </c>
      <c r="G17" s="55" t="s">
        <v>127</v>
      </c>
      <c r="H17" s="56" t="s">
        <v>85</v>
      </c>
      <c r="I17" s="67" t="s">
        <v>56</v>
      </c>
      <c r="J17" s="56" t="s">
        <v>215</v>
      </c>
      <c r="K17" s="70" t="s">
        <v>23</v>
      </c>
      <c r="L17" s="54"/>
      <c r="M17" s="47"/>
      <c r="N17" s="47"/>
      <c r="O17" s="43"/>
    </row>
    <row r="18" spans="1:15" s="26" customFormat="1" ht="42.75" x14ac:dyDescent="0.25">
      <c r="A18" s="54"/>
      <c r="B18" s="47" t="s">
        <v>123</v>
      </c>
      <c r="C18" s="47" t="s">
        <v>74</v>
      </c>
      <c r="D18" s="47" t="s">
        <v>170</v>
      </c>
      <c r="E18" s="47" t="s">
        <v>216</v>
      </c>
      <c r="F18" s="57" t="s">
        <v>217</v>
      </c>
      <c r="G18" s="55" t="s">
        <v>56</v>
      </c>
      <c r="H18" s="72" t="s">
        <v>85</v>
      </c>
      <c r="I18" s="72" t="s">
        <v>218</v>
      </c>
      <c r="J18" s="72" t="s">
        <v>219</v>
      </c>
      <c r="K18" s="70" t="s">
        <v>23</v>
      </c>
      <c r="L18" s="54"/>
      <c r="M18" s="47" t="s">
        <v>90</v>
      </c>
      <c r="N18" s="47" t="s">
        <v>110</v>
      </c>
      <c r="O18" s="43"/>
    </row>
    <row r="19" spans="1:15" s="26" customFormat="1" ht="99.75" x14ac:dyDescent="0.25">
      <c r="A19" s="54"/>
      <c r="B19" s="47" t="s">
        <v>220</v>
      </c>
      <c r="C19" s="68" t="s">
        <v>75</v>
      </c>
      <c r="D19" s="47" t="s">
        <v>170</v>
      </c>
      <c r="E19" s="68" t="s">
        <v>250</v>
      </c>
      <c r="F19" s="68" t="s">
        <v>251</v>
      </c>
      <c r="G19" s="55" t="s">
        <v>127</v>
      </c>
      <c r="H19" s="72" t="s">
        <v>252</v>
      </c>
      <c r="I19" s="91" t="s">
        <v>56</v>
      </c>
      <c r="J19" s="72" t="s">
        <v>252</v>
      </c>
      <c r="K19" s="70" t="s">
        <v>23</v>
      </c>
      <c r="L19" s="54"/>
      <c r="M19" s="47"/>
      <c r="N19" s="47" t="s">
        <v>97</v>
      </c>
      <c r="O19" s="69"/>
    </row>
    <row r="20" spans="1:15" s="26" customFormat="1" ht="57" x14ac:dyDescent="0.25">
      <c r="A20" s="54"/>
      <c r="B20" s="47" t="s">
        <v>220</v>
      </c>
      <c r="C20" s="47" t="s">
        <v>76</v>
      </c>
      <c r="D20" s="47" t="s">
        <v>170</v>
      </c>
      <c r="E20" s="47" t="s">
        <v>221</v>
      </c>
      <c r="F20" s="57" t="s">
        <v>222</v>
      </c>
      <c r="G20" s="55" t="s">
        <v>56</v>
      </c>
      <c r="H20" s="72" t="s">
        <v>223</v>
      </c>
      <c r="I20" s="91" t="s">
        <v>56</v>
      </c>
      <c r="J20" s="72" t="s">
        <v>223</v>
      </c>
      <c r="K20" s="70" t="s">
        <v>23</v>
      </c>
      <c r="L20" s="54"/>
      <c r="M20" s="47" t="s">
        <v>90</v>
      </c>
      <c r="N20" s="47" t="s">
        <v>110</v>
      </c>
      <c r="O20" s="43"/>
    </row>
    <row r="21" spans="1:15" s="26" customFormat="1" ht="240" x14ac:dyDescent="0.25">
      <c r="A21" s="54"/>
      <c r="B21" s="47" t="s">
        <v>220</v>
      </c>
      <c r="C21" s="68" t="s">
        <v>77</v>
      </c>
      <c r="D21" s="47" t="s">
        <v>170</v>
      </c>
      <c r="E21" s="68" t="s">
        <v>151</v>
      </c>
      <c r="F21" s="130" t="s">
        <v>224</v>
      </c>
      <c r="G21" s="55" t="s">
        <v>127</v>
      </c>
      <c r="H21" s="56" t="s">
        <v>85</v>
      </c>
      <c r="I21" s="67" t="s">
        <v>56</v>
      </c>
      <c r="J21" s="72" t="s">
        <v>225</v>
      </c>
      <c r="K21" s="70" t="s">
        <v>23</v>
      </c>
      <c r="L21" s="54"/>
      <c r="M21" s="47" t="s">
        <v>89</v>
      </c>
      <c r="N21" s="47"/>
      <c r="O21" s="43"/>
    </row>
    <row r="22" spans="1:15" s="26" customFormat="1" ht="85.5" x14ac:dyDescent="0.25">
      <c r="A22" s="54"/>
      <c r="B22" s="47" t="s">
        <v>220</v>
      </c>
      <c r="C22" s="47" t="s">
        <v>78</v>
      </c>
      <c r="D22" s="47" t="s">
        <v>170</v>
      </c>
      <c r="E22" s="47" t="s">
        <v>152</v>
      </c>
      <c r="F22" s="57" t="s">
        <v>226</v>
      </c>
      <c r="G22" s="55" t="s">
        <v>56</v>
      </c>
      <c r="H22" s="56" t="s">
        <v>227</v>
      </c>
      <c r="I22" s="67" t="s">
        <v>56</v>
      </c>
      <c r="J22" s="56" t="s">
        <v>227</v>
      </c>
      <c r="K22" s="70" t="s">
        <v>23</v>
      </c>
      <c r="L22" s="54"/>
      <c r="M22" s="47" t="s">
        <v>89</v>
      </c>
      <c r="N22" s="47"/>
      <c r="O22" s="43"/>
    </row>
    <row r="23" spans="1:15" s="26" customFormat="1" ht="42.75" x14ac:dyDescent="0.25">
      <c r="A23" s="54"/>
      <c r="B23" s="47" t="s">
        <v>220</v>
      </c>
      <c r="C23" s="47" t="s">
        <v>79</v>
      </c>
      <c r="D23" s="47" t="s">
        <v>170</v>
      </c>
      <c r="E23" s="47" t="s">
        <v>228</v>
      </c>
      <c r="F23" s="57" t="s">
        <v>229</v>
      </c>
      <c r="G23" s="55" t="s">
        <v>56</v>
      </c>
      <c r="H23" s="72" t="s">
        <v>272</v>
      </c>
      <c r="I23" s="91" t="s">
        <v>231</v>
      </c>
      <c r="J23" s="72" t="s">
        <v>234</v>
      </c>
      <c r="K23" s="70" t="s">
        <v>23</v>
      </c>
      <c r="L23" s="54"/>
      <c r="M23" s="47" t="s">
        <v>90</v>
      </c>
      <c r="N23" s="47"/>
      <c r="O23" s="43"/>
    </row>
    <row r="24" spans="1:15" s="26" customFormat="1" ht="114" customHeight="1" x14ac:dyDescent="0.25">
      <c r="A24" s="54"/>
      <c r="B24" s="47" t="s">
        <v>220</v>
      </c>
      <c r="C24" s="68" t="s">
        <v>80</v>
      </c>
      <c r="D24" s="47" t="s">
        <v>170</v>
      </c>
      <c r="E24" s="68" t="s">
        <v>232</v>
      </c>
      <c r="F24" s="130" t="s">
        <v>233</v>
      </c>
      <c r="G24" s="55" t="s">
        <v>127</v>
      </c>
      <c r="H24" s="86" t="s">
        <v>85</v>
      </c>
      <c r="I24" s="91" t="s">
        <v>56</v>
      </c>
      <c r="J24" s="72" t="s">
        <v>235</v>
      </c>
      <c r="K24" s="70" t="s">
        <v>23</v>
      </c>
      <c r="L24" s="54"/>
      <c r="M24" s="47" t="s">
        <v>90</v>
      </c>
      <c r="N24" s="47"/>
      <c r="O24" s="43"/>
    </row>
    <row r="25" spans="1:15" s="26" customFormat="1" ht="192" customHeight="1" x14ac:dyDescent="0.25">
      <c r="A25" s="54"/>
      <c r="B25" s="47" t="s">
        <v>220</v>
      </c>
      <c r="C25" s="68" t="s">
        <v>81</v>
      </c>
      <c r="D25" s="47" t="s">
        <v>170</v>
      </c>
      <c r="E25" s="68" t="s">
        <v>236</v>
      </c>
      <c r="F25" s="130" t="s">
        <v>237</v>
      </c>
      <c r="G25" s="55" t="s">
        <v>127</v>
      </c>
      <c r="H25" s="86" t="s">
        <v>85</v>
      </c>
      <c r="I25" s="91" t="s">
        <v>238</v>
      </c>
      <c r="J25" s="72" t="s">
        <v>239</v>
      </c>
      <c r="K25" s="70"/>
      <c r="L25" s="71"/>
      <c r="M25" s="47"/>
      <c r="N25" s="47"/>
      <c r="O25" s="43"/>
    </row>
    <row r="26" spans="1:15" s="89" customFormat="1" ht="57.75" customHeight="1" x14ac:dyDescent="0.25">
      <c r="A26" s="54"/>
      <c r="B26" s="47" t="s">
        <v>220</v>
      </c>
      <c r="C26" s="68" t="s">
        <v>82</v>
      </c>
      <c r="D26" s="47" t="s">
        <v>170</v>
      </c>
      <c r="E26" s="68" t="s">
        <v>241</v>
      </c>
      <c r="F26" s="130" t="s">
        <v>240</v>
      </c>
      <c r="G26" s="55" t="s">
        <v>127</v>
      </c>
      <c r="H26" s="47" t="s">
        <v>85</v>
      </c>
      <c r="I26" s="67" t="s">
        <v>244</v>
      </c>
      <c r="J26" s="47" t="s">
        <v>281</v>
      </c>
      <c r="K26" s="70" t="s">
        <v>23</v>
      </c>
      <c r="L26" s="87"/>
      <c r="M26" s="86"/>
      <c r="N26" s="86"/>
      <c r="O26" s="88"/>
    </row>
    <row r="27" spans="1:15" s="26" customFormat="1" ht="42.75" x14ac:dyDescent="0.25">
      <c r="A27" s="54"/>
      <c r="B27" s="47" t="s">
        <v>220</v>
      </c>
      <c r="C27" s="68" t="s">
        <v>83</v>
      </c>
      <c r="D27" s="47" t="s">
        <v>170</v>
      </c>
      <c r="E27" s="68" t="s">
        <v>242</v>
      </c>
      <c r="F27" s="130" t="s">
        <v>243</v>
      </c>
      <c r="G27" s="55" t="s">
        <v>127</v>
      </c>
      <c r="H27" s="47" t="s">
        <v>85</v>
      </c>
      <c r="I27" s="67" t="s">
        <v>245</v>
      </c>
      <c r="J27" s="47" t="s">
        <v>246</v>
      </c>
      <c r="K27" s="70" t="s">
        <v>23</v>
      </c>
      <c r="L27" s="54"/>
      <c r="M27" s="47" t="s">
        <v>91</v>
      </c>
      <c r="N27" s="47" t="s">
        <v>95</v>
      </c>
      <c r="O27" s="43"/>
    </row>
    <row r="28" spans="1:15" s="26" customFormat="1" ht="42.75" x14ac:dyDescent="0.25">
      <c r="A28" s="54"/>
      <c r="B28" s="47" t="s">
        <v>220</v>
      </c>
      <c r="C28" s="68" t="s">
        <v>84</v>
      </c>
      <c r="D28" s="47" t="s">
        <v>170</v>
      </c>
      <c r="E28" s="68" t="s">
        <v>247</v>
      </c>
      <c r="F28" s="68" t="s">
        <v>248</v>
      </c>
      <c r="G28" s="55" t="s">
        <v>127</v>
      </c>
      <c r="H28" s="72" t="s">
        <v>85</v>
      </c>
      <c r="I28" s="91" t="s">
        <v>56</v>
      </c>
      <c r="J28" s="72" t="s">
        <v>249</v>
      </c>
      <c r="K28" s="70" t="s">
        <v>23</v>
      </c>
      <c r="L28" s="54"/>
      <c r="M28" s="47"/>
      <c r="N28" s="47"/>
      <c r="O28" s="43"/>
    </row>
  </sheetData>
  <autoFilter ref="A2:O28"/>
  <customSheetViews>
    <customSheetView guid="{63B915DF-E436-4AAA-90BD-DE14F8B08A3D}" showPageBreaks="1" fitToPage="1" hiddenColumns="1">
      <selection activeCell="B1" sqref="B1:J6"/>
      <pageMargins left="0.23622047244094491" right="0.23622047244094491" top="0.74803149606299213" bottom="0.74803149606299213" header="0.31496062992125984" footer="0.31496062992125984"/>
      <pageSetup paperSize="9" scale="77" orientation="landscape" r:id="rId1"/>
    </customSheetView>
  </customSheetViews>
  <mergeCells count="1">
    <mergeCell ref="B1:E1"/>
  </mergeCells>
  <phoneticPr fontId="29" type="noConversion"/>
  <printOptions horizontalCentered="1"/>
  <pageMargins left="0.23622047244094491" right="0.27559055118110237" top="1.3385826771653544" bottom="0.74803149606299213" header="0.31496062992125984" footer="0.31496062992125984"/>
  <pageSetup paperSize="9" scale="64" fitToHeight="0" orientation="landscape" r:id="rId2"/>
  <headerFooter>
    <oddHeader>&amp;L&amp;G&amp;C&amp;"Arial,Gras"&amp;14DISPOSITIONS DE CONTRÔLE SPECIFIQUES&amp;"Arial,Normal"&amp;11
---------------
&amp;K000000Melon du Haut-Poitou
IG 14/95&amp;R&amp;"Arial,Gras"PC &amp;K000000IG 461 V02&amp;K01+000
&amp;KFF0000Emission : 22/02/2021&amp;K01+000
&amp;"Arial,Normal"Page &amp;P / &amp;N</oddHead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topLeftCell="B1" zoomScaleNormal="100" workbookViewId="0">
      <selection activeCell="B1" sqref="B1:J1"/>
    </sheetView>
  </sheetViews>
  <sheetFormatPr baseColWidth="10" defaultColWidth="11.5703125" defaultRowHeight="15" x14ac:dyDescent="0.25"/>
  <cols>
    <col min="1" max="1" width="6.85546875" style="10" customWidth="1"/>
    <col min="2" max="2" width="8.7109375" style="10" customWidth="1"/>
    <col min="3" max="3" width="11.5703125" style="10"/>
    <col min="4" max="4" width="36.42578125" style="17" customWidth="1"/>
    <col min="5" max="5" width="7.7109375" style="17" customWidth="1"/>
    <col min="6" max="6" width="11.28515625" style="17" customWidth="1"/>
    <col min="7" max="7" width="25" style="17" customWidth="1"/>
    <col min="8" max="8" width="29" style="17" customWidth="1"/>
    <col min="9" max="10" width="29.7109375" style="17" customWidth="1"/>
    <col min="11" max="12" width="11.5703125" style="10"/>
    <col min="13" max="13" width="27.28515625" style="10" customWidth="1"/>
    <col min="14" max="16384" width="11.5703125" style="10"/>
  </cols>
  <sheetData>
    <row r="1" spans="1:13" ht="56.45" customHeight="1" x14ac:dyDescent="0.25">
      <c r="B1" s="126" t="s">
        <v>129</v>
      </c>
      <c r="C1" s="126"/>
      <c r="D1" s="126"/>
      <c r="E1" s="126"/>
      <c r="F1" s="126"/>
      <c r="G1" s="126"/>
      <c r="H1" s="126"/>
      <c r="I1" s="126"/>
      <c r="J1" s="126"/>
      <c r="K1" s="22"/>
      <c r="L1" s="22"/>
      <c r="M1" s="22"/>
    </row>
    <row r="2" spans="1:13" s="24" customFormat="1" ht="103.15" customHeight="1" x14ac:dyDescent="0.25">
      <c r="A2" s="30" t="s">
        <v>20</v>
      </c>
      <c r="B2" s="40" t="s">
        <v>1</v>
      </c>
      <c r="C2" s="40" t="s">
        <v>13</v>
      </c>
      <c r="D2" s="40" t="s">
        <v>8</v>
      </c>
      <c r="E2" s="40" t="s">
        <v>9</v>
      </c>
      <c r="F2" s="40" t="s">
        <v>51</v>
      </c>
      <c r="G2" s="40" t="s">
        <v>10</v>
      </c>
      <c r="H2" s="42" t="s">
        <v>11</v>
      </c>
      <c r="I2" s="40" t="s">
        <v>49</v>
      </c>
      <c r="J2" s="40" t="s">
        <v>50</v>
      </c>
      <c r="K2" s="30" t="s">
        <v>3</v>
      </c>
      <c r="L2" s="30" t="s">
        <v>19</v>
      </c>
      <c r="M2" s="32" t="s">
        <v>48</v>
      </c>
    </row>
    <row r="3" spans="1:13" s="11" customFormat="1" ht="42.75" x14ac:dyDescent="0.2">
      <c r="A3" s="19"/>
      <c r="B3" s="19" t="s">
        <v>134</v>
      </c>
      <c r="C3" s="61" t="s">
        <v>135</v>
      </c>
      <c r="D3" s="58" t="s">
        <v>137</v>
      </c>
      <c r="E3" s="61" t="s">
        <v>98</v>
      </c>
      <c r="F3" s="61" t="s">
        <v>55</v>
      </c>
      <c r="G3" s="62" t="s">
        <v>138</v>
      </c>
      <c r="H3" s="56" t="s">
        <v>139</v>
      </c>
      <c r="I3" s="62" t="s">
        <v>140</v>
      </c>
      <c r="J3" s="62"/>
      <c r="K3" s="63" t="s">
        <v>23</v>
      </c>
      <c r="L3" s="19"/>
      <c r="M3" s="29"/>
    </row>
    <row r="4" spans="1:13" s="11" customFormat="1" ht="42.75" x14ac:dyDescent="0.2">
      <c r="A4" s="19"/>
      <c r="B4" s="19" t="s">
        <v>134</v>
      </c>
      <c r="C4" s="61" t="s">
        <v>135</v>
      </c>
      <c r="D4" s="58" t="s">
        <v>141</v>
      </c>
      <c r="E4" s="61" t="s">
        <v>57</v>
      </c>
      <c r="F4" s="61" t="s">
        <v>55</v>
      </c>
      <c r="G4" s="62" t="s">
        <v>58</v>
      </c>
      <c r="H4" s="61" t="s">
        <v>133</v>
      </c>
      <c r="I4" s="61" t="s">
        <v>142</v>
      </c>
      <c r="J4" s="61" t="s">
        <v>143</v>
      </c>
      <c r="K4" s="63" t="s">
        <v>23</v>
      </c>
      <c r="L4" s="19"/>
      <c r="M4" s="29"/>
    </row>
    <row r="5" spans="1:13" s="11" customFormat="1" ht="42.75" x14ac:dyDescent="0.2">
      <c r="A5" s="19"/>
      <c r="B5" s="19" t="s">
        <v>64</v>
      </c>
      <c r="C5" s="61" t="s">
        <v>125</v>
      </c>
      <c r="D5" s="58" t="s">
        <v>155</v>
      </c>
      <c r="E5" s="61" t="s">
        <v>57</v>
      </c>
      <c r="F5" s="61" t="s">
        <v>55</v>
      </c>
      <c r="G5" s="62" t="s">
        <v>58</v>
      </c>
      <c r="H5" s="61" t="s">
        <v>133</v>
      </c>
      <c r="I5" s="61" t="s">
        <v>142</v>
      </c>
      <c r="J5" s="61" t="s">
        <v>143</v>
      </c>
      <c r="K5" s="63" t="s">
        <v>23</v>
      </c>
      <c r="L5" s="19"/>
      <c r="M5" s="29"/>
    </row>
    <row r="6" spans="1:13" s="11" customFormat="1" ht="42.75" x14ac:dyDescent="0.2">
      <c r="A6" s="19"/>
      <c r="B6" s="19" t="s">
        <v>78</v>
      </c>
      <c r="C6" s="19" t="s">
        <v>228</v>
      </c>
      <c r="D6" s="20" t="s">
        <v>286</v>
      </c>
      <c r="E6" s="61" t="s">
        <v>98</v>
      </c>
      <c r="F6" s="61" t="s">
        <v>55</v>
      </c>
      <c r="G6" s="62" t="s">
        <v>138</v>
      </c>
      <c r="H6" s="56" t="s">
        <v>139</v>
      </c>
      <c r="I6" s="62" t="s">
        <v>140</v>
      </c>
      <c r="J6" s="62"/>
      <c r="K6" s="63" t="s">
        <v>23</v>
      </c>
      <c r="L6" s="19"/>
      <c r="M6" s="29"/>
    </row>
    <row r="7" spans="1:13" s="11" customFormat="1" ht="42.75" x14ac:dyDescent="0.2">
      <c r="A7" s="19"/>
      <c r="B7" s="19" t="s">
        <v>78</v>
      </c>
      <c r="C7" s="19" t="s">
        <v>228</v>
      </c>
      <c r="D7" s="20" t="s">
        <v>287</v>
      </c>
      <c r="E7" s="61" t="s">
        <v>57</v>
      </c>
      <c r="F7" s="61" t="s">
        <v>55</v>
      </c>
      <c r="G7" s="62" t="s">
        <v>58</v>
      </c>
      <c r="H7" s="61" t="s">
        <v>133</v>
      </c>
      <c r="I7" s="61" t="s">
        <v>142</v>
      </c>
      <c r="J7" s="61" t="s">
        <v>143</v>
      </c>
      <c r="K7" s="63" t="s">
        <v>23</v>
      </c>
      <c r="L7" s="19"/>
      <c r="M7" s="29"/>
    </row>
    <row r="8" spans="1:13" s="11" customFormat="1" x14ac:dyDescent="0.2">
      <c r="A8" s="19"/>
      <c r="B8" s="19"/>
      <c r="C8" s="19"/>
      <c r="D8" s="20"/>
      <c r="E8" s="20"/>
      <c r="F8" s="20"/>
      <c r="G8" s="20"/>
      <c r="H8" s="20"/>
      <c r="I8" s="20"/>
      <c r="J8" s="20"/>
      <c r="K8" s="19"/>
      <c r="L8" s="19"/>
      <c r="M8" s="29"/>
    </row>
    <row r="9" spans="1:13" s="11" customFormat="1" x14ac:dyDescent="0.2">
      <c r="A9" s="19"/>
      <c r="B9" s="19"/>
      <c r="C9" s="19"/>
      <c r="D9" s="20"/>
      <c r="E9" s="20"/>
      <c r="F9" s="20"/>
      <c r="G9" s="20"/>
      <c r="H9" s="20"/>
      <c r="I9" s="20"/>
      <c r="J9" s="20"/>
      <c r="K9" s="19"/>
      <c r="L9" s="19"/>
      <c r="M9" s="29"/>
    </row>
    <row r="10" spans="1:13" s="11" customFormat="1" x14ac:dyDescent="0.2">
      <c r="A10" s="19"/>
      <c r="B10" s="19"/>
      <c r="C10" s="19"/>
      <c r="D10" s="20"/>
      <c r="E10" s="20"/>
      <c r="F10" s="20"/>
      <c r="G10" s="20"/>
      <c r="H10" s="20"/>
      <c r="I10" s="20"/>
      <c r="J10" s="20"/>
      <c r="K10" s="19"/>
      <c r="L10" s="19"/>
      <c r="M10" s="29"/>
    </row>
    <row r="11" spans="1:13" s="11" customFormat="1" x14ac:dyDescent="0.2">
      <c r="A11" s="19"/>
      <c r="B11" s="19"/>
      <c r="C11" s="19"/>
      <c r="D11" s="20"/>
      <c r="E11" s="20"/>
      <c r="F11" s="20"/>
      <c r="G11" s="20"/>
      <c r="H11" s="20"/>
      <c r="I11" s="20"/>
      <c r="J11" s="20"/>
      <c r="K11" s="19"/>
      <c r="L11" s="19"/>
      <c r="M11" s="29"/>
    </row>
    <row r="12" spans="1:13" s="11" customFormat="1" x14ac:dyDescent="0.2">
      <c r="A12" s="19"/>
      <c r="B12" s="19"/>
      <c r="C12" s="19"/>
      <c r="D12" s="20"/>
      <c r="E12" s="20"/>
      <c r="F12" s="20"/>
      <c r="G12" s="20"/>
      <c r="H12" s="20"/>
      <c r="I12" s="20"/>
      <c r="J12" s="20"/>
      <c r="K12" s="19"/>
      <c r="L12" s="19"/>
      <c r="M12" s="29"/>
    </row>
    <row r="13" spans="1:13" s="11" customFormat="1" x14ac:dyDescent="0.2">
      <c r="A13" s="19"/>
      <c r="B13" s="19"/>
      <c r="C13" s="19"/>
      <c r="D13" s="20"/>
      <c r="E13" s="20"/>
      <c r="F13" s="20"/>
      <c r="G13" s="20"/>
      <c r="H13" s="20"/>
      <c r="I13" s="20"/>
      <c r="J13" s="20"/>
      <c r="K13" s="19"/>
      <c r="L13" s="19"/>
      <c r="M13" s="29"/>
    </row>
    <row r="14" spans="1:13" s="11" customFormat="1" x14ac:dyDescent="0.2">
      <c r="A14" s="19"/>
      <c r="B14" s="19"/>
      <c r="C14" s="19"/>
      <c r="D14" s="20"/>
      <c r="E14" s="20"/>
      <c r="F14" s="20"/>
      <c r="G14" s="20"/>
      <c r="H14" s="20"/>
      <c r="I14" s="20"/>
      <c r="J14" s="20"/>
      <c r="K14" s="19"/>
      <c r="L14" s="19"/>
      <c r="M14" s="29"/>
    </row>
    <row r="15" spans="1:13" s="11" customFormat="1" x14ac:dyDescent="0.2">
      <c r="A15" s="19"/>
      <c r="B15" s="19"/>
      <c r="C15" s="19"/>
      <c r="D15" s="20"/>
      <c r="E15" s="20"/>
      <c r="F15" s="20"/>
      <c r="G15" s="20"/>
      <c r="H15" s="20"/>
      <c r="I15" s="20"/>
      <c r="J15" s="20"/>
      <c r="K15" s="19"/>
      <c r="L15" s="19"/>
      <c r="M15" s="29"/>
    </row>
    <row r="16" spans="1:13" s="11" customFormat="1" x14ac:dyDescent="0.2">
      <c r="A16" s="19"/>
      <c r="B16" s="19"/>
      <c r="C16" s="19"/>
      <c r="D16" s="20"/>
      <c r="E16" s="20"/>
      <c r="F16" s="20"/>
      <c r="G16" s="20"/>
      <c r="H16" s="20"/>
      <c r="I16" s="20"/>
      <c r="J16" s="20"/>
      <c r="K16" s="19"/>
      <c r="L16" s="19"/>
      <c r="M16" s="29"/>
    </row>
    <row r="17" spans="1:13" s="11" customFormat="1" x14ac:dyDescent="0.2">
      <c r="A17" s="19"/>
      <c r="B17" s="19"/>
      <c r="C17" s="19"/>
      <c r="D17" s="20"/>
      <c r="E17" s="20"/>
      <c r="F17" s="20"/>
      <c r="G17" s="20"/>
      <c r="H17" s="20"/>
      <c r="I17" s="20"/>
      <c r="J17" s="20"/>
      <c r="K17" s="19"/>
      <c r="L17" s="19"/>
      <c r="M17" s="29"/>
    </row>
    <row r="18" spans="1:13" s="11" customFormat="1" x14ac:dyDescent="0.2">
      <c r="A18" s="19"/>
      <c r="B18" s="19"/>
      <c r="C18" s="19"/>
      <c r="D18" s="20"/>
      <c r="E18" s="20"/>
      <c r="F18" s="20"/>
      <c r="G18" s="20"/>
      <c r="H18" s="20"/>
      <c r="I18" s="20"/>
      <c r="J18" s="20"/>
      <c r="K18" s="19"/>
      <c r="L18" s="19"/>
      <c r="M18" s="29"/>
    </row>
    <row r="19" spans="1:13" s="11" customFormat="1" x14ac:dyDescent="0.2">
      <c r="A19" s="19"/>
      <c r="B19" s="19"/>
      <c r="C19" s="19"/>
      <c r="D19" s="20"/>
      <c r="E19" s="20"/>
      <c r="F19" s="20"/>
      <c r="G19" s="20"/>
      <c r="H19" s="20"/>
      <c r="I19" s="20"/>
      <c r="J19" s="20"/>
      <c r="K19" s="19"/>
      <c r="L19" s="19"/>
      <c r="M19" s="29"/>
    </row>
    <row r="20" spans="1:13" x14ac:dyDescent="0.25">
      <c r="A20" s="17"/>
    </row>
    <row r="21" spans="1:13" x14ac:dyDescent="0.25">
      <c r="A21" s="17"/>
    </row>
    <row r="22" spans="1:13" x14ac:dyDescent="0.25">
      <c r="A22" s="17"/>
    </row>
  </sheetData>
  <autoFilter ref="A2:M2"/>
  <mergeCells count="1">
    <mergeCell ref="B1:J1"/>
  </mergeCells>
  <printOptions horizontalCentered="1"/>
  <pageMargins left="0.23622047244094491" right="0.27559055118110237" top="1.3385826771653544" bottom="0.74803149606299213" header="0.31496062992125984" footer="0.31496062992125984"/>
  <pageSetup paperSize="9" scale="75" fitToHeight="0" orientation="landscape" r:id="rId1"/>
  <headerFooter>
    <oddHeader>&amp;L&amp;G&amp;C&amp;"Arial,Gras"&amp;14DISPOSITIONS DE CONTRÔLE SPECIFIQUES&amp;"Arial,Normal"&amp;11
---------------
&amp;K000000Melon du Haut-Poitou
IG 14/95&amp;R&amp;"Arial,Gras"PC IG&amp;K000000 461 V02&amp;K01+000
&amp;KFF0000Emission : 22/02/2021&amp;K01+000
&amp;"Arial,Normal"Page &amp;P / &amp;N</oddHeader>
  </headerFooter>
  <colBreaks count="1" manualBreakCount="1">
    <brk id="10"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5AE15C21E4F54B90E79E200E5B3C58" ma:contentTypeVersion="5" ma:contentTypeDescription="Crée un document." ma:contentTypeScope="" ma:versionID="457cc95dc6381ac8478617f55011b0b2">
  <xsd:schema xmlns:xsd="http://www.w3.org/2001/XMLSchema" xmlns:xs="http://www.w3.org/2001/XMLSchema" xmlns:p="http://schemas.microsoft.com/office/2006/metadata/properties" xmlns:ns3="428c1875-9b08-4c65-bd5d-8e74c7e7265d" xmlns:ns4="873e8362-36e0-486d-89ef-b7b1b913cc27" targetNamespace="http://schemas.microsoft.com/office/2006/metadata/properties" ma:root="true" ma:fieldsID="edc08ca29e8247d12128fb27bc356517" ns3:_="" ns4:_="">
    <xsd:import namespace="428c1875-9b08-4c65-bd5d-8e74c7e7265d"/>
    <xsd:import namespace="873e8362-36e0-486d-89ef-b7b1b913cc2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8c1875-9b08-4c65-bd5d-8e74c7e7265d"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3e8362-36e0-486d-89ef-b7b1b913cc2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C3F8C7-B267-44DB-BEE1-50391807DD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8c1875-9b08-4c65-bd5d-8e74c7e7265d"/>
    <ds:schemaRef ds:uri="873e8362-36e0-486d-89ef-b7b1b913cc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D01F34-7F3C-4CA5-B735-FC371119DDE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873e8362-36e0-486d-89ef-b7b1b913cc27"/>
    <ds:schemaRef ds:uri="428c1875-9b08-4c65-bd5d-8e74c7e7265d"/>
    <ds:schemaRef ds:uri="http://www.w3.org/XML/1998/namespace"/>
    <ds:schemaRef ds:uri="http://purl.org/dc/dcmitype/"/>
  </ds:schemaRefs>
</ds:datastoreItem>
</file>

<file path=customXml/itemProps3.xml><?xml version="1.0" encoding="utf-8"?>
<ds:datastoreItem xmlns:ds="http://schemas.openxmlformats.org/officeDocument/2006/customXml" ds:itemID="{D9BCFD3F-AA2E-4B58-9900-80225FEF51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16</vt:i4>
      </vt:variant>
    </vt:vector>
  </HeadingPairs>
  <TitlesOfParts>
    <vt:vector size="26" baseType="lpstr">
      <vt:lpstr>Pdg</vt:lpstr>
      <vt:lpstr>TM</vt:lpstr>
      <vt:lpstr>intro</vt:lpstr>
      <vt:lpstr>applic</vt:lpstr>
      <vt:lpstr>hab</vt:lpstr>
      <vt:lpstr>eval odg</vt:lpstr>
      <vt:lpstr>freq</vt:lpstr>
      <vt:lpstr>mod ctrl</vt:lpstr>
      <vt:lpstr>mqts odg</vt:lpstr>
      <vt:lpstr>mqts opé</vt:lpstr>
      <vt:lpstr>applic!Impression_des_titres</vt:lpstr>
      <vt:lpstr>'eval odg'!Impression_des_titres</vt:lpstr>
      <vt:lpstr>freq!Impression_des_titres</vt:lpstr>
      <vt:lpstr>hab!Impression_des_titres</vt:lpstr>
      <vt:lpstr>'mod ctrl'!Impression_des_titres</vt:lpstr>
      <vt:lpstr>'mqts opé'!Impression_des_titres</vt:lpstr>
      <vt:lpstr>applic!Zone_d_impression</vt:lpstr>
      <vt:lpstr>'eval odg'!Zone_d_impression</vt:lpstr>
      <vt:lpstr>freq!Zone_d_impression</vt:lpstr>
      <vt:lpstr>hab!Zone_d_impression</vt:lpstr>
      <vt:lpstr>intro!Zone_d_impression</vt:lpstr>
      <vt:lpstr>'mod ctrl'!Zone_d_impression</vt:lpstr>
      <vt:lpstr>'mqts odg'!Zone_d_impression</vt:lpstr>
      <vt:lpstr>'mqts opé'!Zone_d_impression</vt:lpstr>
      <vt:lpstr>Pdg!Zone_d_impression</vt:lpstr>
      <vt:lpstr>TM!Zone_d_impression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Sophie Lepesteur</dc:creator>
  <cp:keywords/>
  <dc:description/>
  <cp:lastModifiedBy>Emmanuel Lecluselle</cp:lastModifiedBy>
  <cp:revision/>
  <cp:lastPrinted>2021-02-24T17:55:49Z</cp:lastPrinted>
  <dcterms:created xsi:type="dcterms:W3CDTF">2017-12-18T12:44:45Z</dcterms:created>
  <dcterms:modified xsi:type="dcterms:W3CDTF">2021-03-14T20:10:42Z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0x010100645AE15C21E4F54B90E79E200E5B3C58</vt:lpwstr>
  </property>
  <property fmtid="{D5CDD505-2E9C-101B-9397-08002B2CF9AE}" pid="3" name="AuthorIds_UIVersion_8192">
    <vt:lpwstr>19</vt:lpwstr>
  </property>
  <property fmtid="{D5CDD505-2E9C-101B-9397-08002B2CF9AE}" pid="4" name="Order">
    <vt:r8>5514100</vt:r8>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ComplianceAssetId">
    <vt:lpwstr/>
  </property>
</Properties>
</file>